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jice meritve" sheetId="1" r:id="rId4"/>
    <sheet state="visible" name="Sheet1" sheetId="2" r:id="rId5"/>
    <sheet state="visible" name="Copy of Sheet1" sheetId="3" r:id="rId6"/>
  </sheets>
  <definedNames/>
  <calcPr/>
</workbook>
</file>

<file path=xl/sharedStrings.xml><?xml version="1.0" encoding="utf-8"?>
<sst xmlns="http://schemas.openxmlformats.org/spreadsheetml/2006/main" count="476" uniqueCount="66">
  <si>
    <t>MERITVE</t>
  </si>
  <si>
    <t>IZRAČUNI</t>
  </si>
  <si>
    <t xml:space="preserve"> Mikrovalovka</t>
  </si>
  <si>
    <t>Mikrovalovka</t>
  </si>
  <si>
    <t>2r_1[cm]</t>
  </si>
  <si>
    <t>2r_2[cm]</t>
  </si>
  <si>
    <t>abs_2r [cm]</t>
  </si>
  <si>
    <t>rel_2r [%]</t>
  </si>
  <si>
    <t>t_0 [s] prej</t>
  </si>
  <si>
    <t>t_0 [s] po</t>
  </si>
  <si>
    <t>rel_t0 prej [%]</t>
  </si>
  <si>
    <t>rel_t0 po [%]</t>
  </si>
  <si>
    <t>m_prej [g]</t>
  </si>
  <si>
    <t>m_po [g]</t>
  </si>
  <si>
    <t>rel_m prej [%]</t>
  </si>
  <si>
    <t>rel_m po [%]</t>
  </si>
  <si>
    <t>rel_max_kot prej[%]</t>
  </si>
  <si>
    <t>rel_max_kot po [%]</t>
  </si>
  <si>
    <t>k_prej [N/m]</t>
  </si>
  <si>
    <t>k_po [N/m]</t>
  </si>
  <si>
    <t>E prej [10e9]</t>
  </si>
  <si>
    <t>E po [10e9]</t>
  </si>
  <si>
    <t xml:space="preserve">(E*S)/l prej [10e5] </t>
  </si>
  <si>
    <t>(E*S)/l po [10e5]</t>
  </si>
  <si>
    <t>Vejica 1</t>
  </si>
  <si>
    <t>Vejica 2</t>
  </si>
  <si>
    <t>Vejica 3</t>
  </si>
  <si>
    <t>Sušenje</t>
  </si>
  <si>
    <t>rel_max_kot prej [%]</t>
  </si>
  <si>
    <t>(E*S)/l prej [10e5]</t>
  </si>
  <si>
    <t>Vejica 4</t>
  </si>
  <si>
    <t>Vejica 5</t>
  </si>
  <si>
    <t>Vejica 6</t>
  </si>
  <si>
    <t>Zmrzovanje</t>
  </si>
  <si>
    <t>Vejica 7</t>
  </si>
  <si>
    <t>Vejica 8</t>
  </si>
  <si>
    <t>Vejica 9</t>
  </si>
  <si>
    <t>Vrenje</t>
  </si>
  <si>
    <t>Vejica 10</t>
  </si>
  <si>
    <t>Vejica 11</t>
  </si>
  <si>
    <t>Vejica 12</t>
  </si>
  <si>
    <t>Namakanje</t>
  </si>
  <si>
    <t>Vejica 13</t>
  </si>
  <si>
    <t>Vejica 14</t>
  </si>
  <si>
    <t>Vejica 15</t>
  </si>
  <si>
    <t>Plavanje</t>
  </si>
  <si>
    <t>Vejica 16</t>
  </si>
  <si>
    <t>Vejica 17</t>
  </si>
  <si>
    <t>Vejica 18</t>
  </si>
  <si>
    <t>Pod knjigami</t>
  </si>
  <si>
    <t>Vejica 19</t>
  </si>
  <si>
    <t>Vejica 20</t>
  </si>
  <si>
    <t>Vejica 21</t>
  </si>
  <si>
    <t>k pred/k po</t>
  </si>
  <si>
    <t>E pred/e po</t>
  </si>
  <si>
    <t>zmrzovanje</t>
  </si>
  <si>
    <t>sušenje</t>
  </si>
  <si>
    <t>vrenje</t>
  </si>
  <si>
    <t>namakanje</t>
  </si>
  <si>
    <t>pod knjigami</t>
  </si>
  <si>
    <t>plavanje</t>
  </si>
  <si>
    <t>sprremem</t>
  </si>
  <si>
    <t>sprememba  k</t>
  </si>
  <si>
    <t>sprememba e</t>
  </si>
  <si>
    <t>c</t>
  </si>
  <si>
    <t>sprmemba 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</si>
</sst>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"/>
    <numFmt numFmtId="165" formatCode="0.0"/>
    <numFmt numFmtId="166" formatCode="0.0000"/>
    <numFmt numFmtId="167" formatCode="#,##0.000"/>
  </numFmts>
  <fonts count="12">
    <font>
      <sz val="10.0"/>
      <color rgb="FF000000"/>
      <name val="Arial"/>
      <scheme val="minor"/>
    </font>
    <font>
      <b/>
      <sz val="15.0"/>
      <color rgb="FFC27BA0"/>
      <name val="Arial"/>
      <scheme val="minor"/>
    </font>
    <font>
      <color theme="1"/>
      <name val="Arial"/>
      <scheme val="minor"/>
    </font>
    <font>
      <b/>
      <sz val="15.0"/>
      <color rgb="FFC27BA0"/>
      <name val="Arial"/>
    </font>
    <font>
      <b/>
      <color theme="1"/>
      <name val="Arial"/>
      <scheme val="minor"/>
    </font>
    <font/>
    <font>
      <sz val="11.0"/>
      <color theme="1"/>
      <name val="&quot;aptos narrow&quot;"/>
    </font>
    <font>
      <sz val="11.0"/>
      <color theme="1"/>
      <name val="Arial"/>
    </font>
    <font>
      <sz val="11.0"/>
      <color theme="1"/>
      <name val="Arial"/>
      <scheme val="minor"/>
    </font>
    <font>
      <color rgb="FF000000"/>
      <name val="Arial"/>
    </font>
    <font>
      <sz val="11.0"/>
      <color rgb="FF000000"/>
      <name val="Arial"/>
    </font>
    <font>
      <sz val="11.0"/>
      <color rgb="FF000000"/>
      <name val="&quot;aptos narrow&quot;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A64D79"/>
        <bgColor rgb="FFA64D79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4">
    <border/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dotted">
        <color rgb="FF000000"/>
      </left>
      <bottom style="dotted">
        <color rgb="FF000000"/>
      </bottom>
    </border>
    <border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bottom style="dotted">
        <color rgb="FF000000"/>
      </bottom>
    </border>
    <border>
      <left style="medium">
        <color rgb="FF000000"/>
      </left>
      <right style="medium">
        <color rgb="FF000000"/>
      </right>
      <bottom style="dotted">
        <color rgb="FF000000"/>
      </bottom>
    </border>
    <border>
      <left style="medium">
        <color rgb="FF000000"/>
      </left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Fill="1" applyFont="1"/>
    <xf borderId="0" fillId="3" fontId="2" numFmtId="0" xfId="0" applyFill="1" applyFont="1"/>
    <xf borderId="0" fillId="2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1" fillId="0" fontId="2" numFmtId="0" xfId="0" applyBorder="1" applyFont="1"/>
    <xf borderId="2" fillId="0" fontId="2" numFmtId="0" xfId="0" applyBorder="1" applyFont="1"/>
    <xf borderId="2" fillId="0" fontId="4" numFmtId="0" xfId="0" applyAlignment="1" applyBorder="1" applyFont="1">
      <alignment horizontal="center" readingOrder="0"/>
    </xf>
    <xf borderId="2" fillId="0" fontId="5" numFmtId="0" xfId="0" applyBorder="1" applyFont="1"/>
    <xf borderId="2" fillId="2" fontId="2" numFmtId="0" xfId="0" applyBorder="1" applyFont="1"/>
    <xf borderId="2" fillId="3" fontId="2" numFmtId="0" xfId="0" applyBorder="1" applyFont="1"/>
    <xf borderId="3" fillId="0" fontId="5" numFmtId="0" xfId="0" applyBorder="1" applyFont="1"/>
    <xf borderId="4" fillId="0" fontId="2" numFmtId="0" xfId="0" applyBorder="1" applyFont="1"/>
    <xf borderId="5" fillId="0" fontId="6" numFmtId="0" xfId="0" applyAlignment="1" applyBorder="1" applyFont="1">
      <alignment vertical="bottom"/>
    </xf>
    <xf borderId="6" fillId="0" fontId="6" numFmtId="0" xfId="0" applyAlignment="1" applyBorder="1" applyFont="1">
      <alignment vertical="bottom"/>
    </xf>
    <xf borderId="5" fillId="0" fontId="7" numFmtId="0" xfId="0" applyAlignment="1" applyBorder="1" applyFont="1">
      <alignment readingOrder="0" vertical="bottom"/>
    </xf>
    <xf borderId="7" fillId="0" fontId="7" numFmtId="0" xfId="0" applyAlignment="1" applyBorder="1" applyFont="1">
      <alignment vertical="bottom"/>
    </xf>
    <xf borderId="6" fillId="0" fontId="7" numFmtId="0" xfId="0" applyAlignment="1" applyBorder="1" applyFont="1">
      <alignment vertical="bottom"/>
    </xf>
    <xf borderId="5" fillId="0" fontId="7" numFmtId="0" xfId="0" applyAlignment="1" applyBorder="1" applyFont="1">
      <alignment vertical="bottom"/>
    </xf>
    <xf borderId="7" fillId="0" fontId="7" numFmtId="0" xfId="0" applyAlignment="1" applyBorder="1" applyFont="1">
      <alignment readingOrder="0" vertical="bottom"/>
    </xf>
    <xf borderId="8" fillId="2" fontId="8" numFmtId="0" xfId="0" applyAlignment="1" applyBorder="1" applyFont="1">
      <alignment readingOrder="0"/>
    </xf>
    <xf borderId="9" fillId="2" fontId="2" numFmtId="0" xfId="0" applyAlignment="1" applyBorder="1" applyFont="1">
      <alignment readingOrder="0"/>
    </xf>
    <xf borderId="10" fillId="2" fontId="2" numFmtId="0" xfId="0" applyAlignment="1" applyBorder="1" applyFont="1">
      <alignment readingOrder="0"/>
    </xf>
    <xf borderId="7" fillId="0" fontId="6" numFmtId="0" xfId="0" applyAlignment="1" applyBorder="1" applyFont="1">
      <alignment vertical="bottom"/>
    </xf>
    <xf borderId="5" fillId="0" fontId="6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readingOrder="0"/>
    </xf>
    <xf borderId="11" fillId="2" fontId="9" numFmtId="0" xfId="0" applyAlignment="1" applyBorder="1" applyFont="1">
      <alignment horizontal="left" readingOrder="0"/>
    </xf>
    <xf borderId="0" fillId="0" fontId="8" numFmtId="0" xfId="0" applyAlignment="1" applyFont="1">
      <alignment readingOrder="0"/>
    </xf>
    <xf borderId="4" fillId="0" fontId="2" numFmtId="0" xfId="0" applyAlignment="1" applyBorder="1" applyFont="1">
      <alignment readingOrder="0"/>
    </xf>
    <xf borderId="12" fillId="0" fontId="6" numFmtId="164" xfId="0" applyAlignment="1" applyBorder="1" applyFont="1" applyNumberFormat="1">
      <alignment horizontal="right" vertical="bottom"/>
    </xf>
    <xf borderId="13" fillId="0" fontId="6" numFmtId="164" xfId="0" applyAlignment="1" applyBorder="1" applyFont="1" applyNumberFormat="1">
      <alignment horizontal="right" vertical="bottom"/>
    </xf>
    <xf borderId="12" fillId="0" fontId="7" numFmtId="164" xfId="0" applyAlignment="1" applyBorder="1" applyFont="1" applyNumberFormat="1">
      <alignment horizontal="right" readingOrder="0" vertical="bottom"/>
    </xf>
    <xf borderId="14" fillId="0" fontId="7" numFmtId="164" xfId="0" applyAlignment="1" applyBorder="1" applyFont="1" applyNumberFormat="1">
      <alignment horizontal="right" vertical="bottom"/>
    </xf>
    <xf borderId="12" fillId="4" fontId="7" numFmtId="164" xfId="0" applyAlignment="1" applyBorder="1" applyFill="1" applyFont="1" applyNumberFormat="1">
      <alignment horizontal="right" readingOrder="0" vertical="bottom"/>
    </xf>
    <xf borderId="14" fillId="0" fontId="6" numFmtId="164" xfId="0" applyAlignment="1" applyBorder="1" applyFont="1" applyNumberFormat="1">
      <alignment horizontal="right" vertical="bottom"/>
    </xf>
    <xf borderId="14" fillId="0" fontId="7" numFmtId="164" xfId="0" applyAlignment="1" applyBorder="1" applyFont="1" applyNumberFormat="1">
      <alignment horizontal="right" readingOrder="0" vertical="bottom"/>
    </xf>
    <xf borderId="0" fillId="2" fontId="8" numFmtId="0" xfId="0" applyAlignment="1" applyFont="1">
      <alignment readingOrder="0"/>
    </xf>
    <xf borderId="15" fillId="2" fontId="6" numFmtId="0" xfId="0" applyAlignment="1" applyBorder="1" applyFont="1">
      <alignment horizontal="right" vertical="bottom"/>
    </xf>
    <xf borderId="16" fillId="4" fontId="2" numFmtId="0" xfId="0" applyBorder="1" applyFont="1"/>
    <xf borderId="0" fillId="0" fontId="2" numFmtId="164" xfId="0" applyAlignment="1" applyFont="1" applyNumberFormat="1">
      <alignment readingOrder="0"/>
    </xf>
    <xf borderId="12" fillId="0" fontId="7" numFmtId="164" xfId="0" applyAlignment="1" applyBorder="1" applyFont="1" applyNumberFormat="1">
      <alignment readingOrder="0" vertical="bottom"/>
    </xf>
    <xf borderId="13" fillId="0" fontId="7" numFmtId="164" xfId="0" applyAlignment="1" applyBorder="1" applyFont="1" applyNumberFormat="1">
      <alignment readingOrder="0" vertical="bottom"/>
    </xf>
    <xf borderId="12" fillId="0" fontId="7" numFmtId="164" xfId="0" applyAlignment="1" applyBorder="1" applyFont="1" applyNumberFormat="1">
      <alignment horizontal="right" vertical="bottom"/>
    </xf>
    <xf borderId="15" fillId="0" fontId="2" numFmtId="0" xfId="0" applyAlignment="1" applyBorder="1" applyFont="1">
      <alignment readingOrder="0"/>
    </xf>
    <xf borderId="17" fillId="0" fontId="2" numFmtId="0" xfId="0" applyAlignment="1" applyBorder="1" applyFont="1">
      <alignment readingOrder="0"/>
    </xf>
    <xf borderId="0" fillId="0" fontId="6" numFmtId="164" xfId="0" applyAlignment="1" applyFont="1" applyNumberFormat="1">
      <alignment horizontal="right" vertical="bottom"/>
    </xf>
    <xf borderId="16" fillId="0" fontId="6" numFmtId="164" xfId="0" applyAlignment="1" applyBorder="1" applyFont="1" applyNumberFormat="1">
      <alignment horizontal="right" vertical="bottom"/>
    </xf>
    <xf borderId="0" fillId="0" fontId="7" numFmtId="164" xfId="0" applyAlignment="1" applyFont="1" applyNumberFormat="1">
      <alignment horizontal="right" readingOrder="0" vertical="bottom"/>
    </xf>
    <xf borderId="0" fillId="4" fontId="7" numFmtId="164" xfId="0" applyAlignment="1" applyFont="1" applyNumberFormat="1">
      <alignment horizontal="right" readingOrder="0" vertical="bottom"/>
    </xf>
    <xf borderId="15" fillId="5" fontId="7" numFmtId="164" xfId="0" applyAlignment="1" applyBorder="1" applyFill="1" applyFont="1" applyNumberFormat="1">
      <alignment horizontal="right" vertical="bottom"/>
    </xf>
    <xf borderId="15" fillId="0" fontId="6" numFmtId="164" xfId="0" applyAlignment="1" applyBorder="1" applyFont="1" applyNumberFormat="1">
      <alignment horizontal="right" vertical="bottom"/>
    </xf>
    <xf borderId="15" fillId="0" fontId="7" numFmtId="164" xfId="0" applyAlignment="1" applyBorder="1" applyFont="1" applyNumberFormat="1">
      <alignment horizontal="right" readingOrder="0" vertical="bottom"/>
    </xf>
    <xf borderId="16" fillId="2" fontId="2" numFmtId="0" xfId="0" applyBorder="1" applyFont="1"/>
    <xf borderId="0" fillId="0" fontId="7" numFmtId="164" xfId="0" applyAlignment="1" applyFont="1" applyNumberFormat="1">
      <alignment readingOrder="0" vertical="bottom"/>
    </xf>
    <xf borderId="16" fillId="0" fontId="7" numFmtId="164" xfId="0" applyAlignment="1" applyBorder="1" applyFont="1" applyNumberFormat="1">
      <alignment readingOrder="0" vertical="bottom"/>
    </xf>
    <xf borderId="15" fillId="0" fontId="7" numFmtId="164" xfId="0" applyAlignment="1" applyBorder="1" applyFont="1" applyNumberFormat="1">
      <alignment horizontal="right" vertical="bottom"/>
    </xf>
    <xf borderId="0" fillId="0" fontId="7" numFmtId="164" xfId="0" applyAlignment="1" applyFont="1" applyNumberFormat="1">
      <alignment horizontal="right" vertical="bottom"/>
    </xf>
    <xf borderId="18" fillId="0" fontId="2" numFmtId="0" xfId="0" applyAlignment="1" applyBorder="1" applyFont="1">
      <alignment readingOrder="0"/>
    </xf>
    <xf borderId="19" fillId="0" fontId="6" numFmtId="164" xfId="0" applyAlignment="1" applyBorder="1" applyFont="1" applyNumberFormat="1">
      <alignment horizontal="right" vertical="bottom"/>
    </xf>
    <xf borderId="20" fillId="0" fontId="6" numFmtId="164" xfId="0" applyAlignment="1" applyBorder="1" applyFont="1" applyNumberFormat="1">
      <alignment horizontal="right" vertical="bottom"/>
    </xf>
    <xf borderId="19" fillId="0" fontId="7" numFmtId="164" xfId="0" applyAlignment="1" applyBorder="1" applyFont="1" applyNumberFormat="1">
      <alignment horizontal="right" readingOrder="0" vertical="bottom"/>
    </xf>
    <xf borderId="21" fillId="0" fontId="7" numFmtId="164" xfId="0" applyAlignment="1" applyBorder="1" applyFont="1" applyNumberFormat="1">
      <alignment horizontal="right" vertical="bottom"/>
    </xf>
    <xf borderId="19" fillId="4" fontId="7" numFmtId="164" xfId="0" applyAlignment="1" applyBorder="1" applyFont="1" applyNumberFormat="1">
      <alignment horizontal="right" readingOrder="0" vertical="bottom"/>
    </xf>
    <xf borderId="21" fillId="0" fontId="6" numFmtId="164" xfId="0" applyAlignment="1" applyBorder="1" applyFont="1" applyNumberFormat="1">
      <alignment horizontal="right" vertical="bottom"/>
    </xf>
    <xf borderId="21" fillId="0" fontId="7" numFmtId="164" xfId="0" applyAlignment="1" applyBorder="1" applyFont="1" applyNumberFormat="1">
      <alignment horizontal="right" readingOrder="0" vertical="bottom"/>
    </xf>
    <xf borderId="19" fillId="2" fontId="8" numFmtId="0" xfId="0" applyAlignment="1" applyBorder="1" applyFont="1">
      <alignment readingOrder="0"/>
    </xf>
    <xf borderId="21" fillId="4" fontId="6" numFmtId="0" xfId="0" applyAlignment="1" applyBorder="1" applyFont="1">
      <alignment horizontal="right" vertical="bottom"/>
    </xf>
    <xf borderId="20" fillId="2" fontId="2" numFmtId="0" xfId="0" applyBorder="1" applyFont="1"/>
    <xf borderId="19" fillId="0" fontId="2" numFmtId="164" xfId="0" applyAlignment="1" applyBorder="1" applyFont="1" applyNumberFormat="1">
      <alignment readingOrder="0"/>
    </xf>
    <xf borderId="19" fillId="0" fontId="7" numFmtId="164" xfId="0" applyAlignment="1" applyBorder="1" applyFont="1" applyNumberFormat="1">
      <alignment readingOrder="0" vertical="bottom"/>
    </xf>
    <xf borderId="20" fillId="0" fontId="7" numFmtId="164" xfId="0" applyAlignment="1" applyBorder="1" applyFont="1" applyNumberFormat="1">
      <alignment readingOrder="0" vertical="bottom"/>
    </xf>
    <xf borderId="19" fillId="0" fontId="7" numFmtId="164" xfId="0" applyAlignment="1" applyBorder="1" applyFont="1" applyNumberFormat="1">
      <alignment horizontal="right" vertical="bottom"/>
    </xf>
    <xf borderId="0" fillId="0" fontId="6" numFmtId="164" xfId="0" applyAlignment="1" applyFont="1" applyNumberFormat="1">
      <alignment vertical="bottom"/>
    </xf>
    <xf borderId="0" fillId="0" fontId="7" numFmtId="164" xfId="0" applyAlignment="1" applyFont="1" applyNumberFormat="1">
      <alignment vertical="bottom"/>
    </xf>
    <xf borderId="0" fillId="2" fontId="2" numFmtId="164" xfId="0" applyFont="1" applyNumberFormat="1"/>
    <xf borderId="0" fillId="3" fontId="2" numFmtId="164" xfId="0" applyFont="1" applyNumberFormat="1"/>
    <xf borderId="0" fillId="0" fontId="2" numFmtId="164" xfId="0" applyFont="1" applyNumberFormat="1"/>
    <xf borderId="0" fillId="0" fontId="6" numFmtId="164" xfId="0" applyAlignment="1" applyFont="1" applyNumberFormat="1">
      <alignment shrinkToFit="0" vertical="bottom" wrapText="0"/>
    </xf>
    <xf borderId="2" fillId="0" fontId="4" numFmtId="164" xfId="0" applyAlignment="1" applyBorder="1" applyFont="1" applyNumberFormat="1">
      <alignment horizontal="center" readingOrder="0"/>
    </xf>
    <xf borderId="2" fillId="2" fontId="2" numFmtId="164" xfId="0" applyBorder="1" applyFont="1" applyNumberFormat="1"/>
    <xf borderId="2" fillId="3" fontId="2" numFmtId="164" xfId="0" applyBorder="1" applyFont="1" applyNumberFormat="1"/>
    <xf borderId="2" fillId="0" fontId="2" numFmtId="164" xfId="0" applyBorder="1" applyFont="1" applyNumberFormat="1"/>
    <xf borderId="5" fillId="0" fontId="6" numFmtId="164" xfId="0" applyAlignment="1" applyBorder="1" applyFont="1" applyNumberFormat="1">
      <alignment vertical="bottom"/>
    </xf>
    <xf borderId="6" fillId="0" fontId="6" numFmtId="164" xfId="0" applyAlignment="1" applyBorder="1" applyFont="1" applyNumberFormat="1">
      <alignment vertical="bottom"/>
    </xf>
    <xf borderId="5" fillId="0" fontId="7" numFmtId="164" xfId="0" applyAlignment="1" applyBorder="1" applyFont="1" applyNumberFormat="1">
      <alignment readingOrder="0" vertical="bottom"/>
    </xf>
    <xf borderId="7" fillId="0" fontId="7" numFmtId="164" xfId="0" applyAlignment="1" applyBorder="1" applyFont="1" applyNumberFormat="1">
      <alignment vertical="bottom"/>
    </xf>
    <xf borderId="6" fillId="0" fontId="7" numFmtId="164" xfId="0" applyAlignment="1" applyBorder="1" applyFont="1" applyNumberFormat="1">
      <alignment vertical="bottom"/>
    </xf>
    <xf borderId="5" fillId="0" fontId="7" numFmtId="164" xfId="0" applyAlignment="1" applyBorder="1" applyFont="1" applyNumberFormat="1">
      <alignment vertical="bottom"/>
    </xf>
    <xf borderId="5" fillId="2" fontId="10" numFmtId="164" xfId="0" applyAlignment="1" applyBorder="1" applyFont="1" applyNumberFormat="1">
      <alignment horizontal="left" readingOrder="0"/>
    </xf>
    <xf borderId="7" fillId="2" fontId="9" numFmtId="164" xfId="0" applyAlignment="1" applyBorder="1" applyFont="1" applyNumberFormat="1">
      <alignment horizontal="left" readingOrder="0"/>
    </xf>
    <xf borderId="6" fillId="2" fontId="9" numFmtId="164" xfId="0" applyAlignment="1" applyBorder="1" applyFont="1" applyNumberFormat="1">
      <alignment horizontal="left" readingOrder="0"/>
    </xf>
    <xf borderId="7" fillId="0" fontId="6" numFmtId="164" xfId="0" applyAlignment="1" applyBorder="1" applyFont="1" applyNumberFormat="1">
      <alignment vertical="bottom"/>
    </xf>
    <xf borderId="5" fillId="0" fontId="6" numFmtId="164" xfId="0" applyAlignment="1" applyBorder="1" applyFont="1" applyNumberFormat="1">
      <alignment shrinkToFit="0" vertical="bottom" wrapText="0"/>
    </xf>
    <xf borderId="6" fillId="2" fontId="9" numFmtId="0" xfId="0" applyAlignment="1" applyBorder="1" applyFont="1">
      <alignment horizontal="left" readingOrder="0"/>
    </xf>
    <xf borderId="13" fillId="0" fontId="7" numFmtId="164" xfId="0" applyAlignment="1" applyBorder="1" applyFont="1" applyNumberFormat="1">
      <alignment horizontal="right" vertical="bottom"/>
    </xf>
    <xf borderId="15" fillId="0" fontId="2" numFmtId="2" xfId="0" applyAlignment="1" applyBorder="1" applyFont="1" applyNumberFormat="1">
      <alignment readingOrder="0"/>
    </xf>
    <xf borderId="0" fillId="2" fontId="2" numFmtId="164" xfId="0" applyAlignment="1" applyFont="1" applyNumberFormat="1">
      <alignment readingOrder="0"/>
    </xf>
    <xf borderId="15" fillId="4" fontId="7" numFmtId="165" xfId="0" applyAlignment="1" applyBorder="1" applyFont="1" applyNumberFormat="1">
      <alignment horizontal="right" readingOrder="0" vertical="bottom"/>
    </xf>
    <xf borderId="16" fillId="4" fontId="11" numFmtId="165" xfId="0" applyAlignment="1" applyBorder="1" applyFont="1" applyNumberFormat="1">
      <alignment horizontal="right" vertical="bottom"/>
    </xf>
    <xf borderId="12" fillId="0" fontId="10" numFmtId="164" xfId="0" applyAlignment="1" applyBorder="1" applyFont="1" applyNumberFormat="1">
      <alignment horizontal="right" readingOrder="0" vertical="bottom"/>
    </xf>
    <xf borderId="16" fillId="0" fontId="2" numFmtId="0" xfId="0" applyAlignment="1" applyBorder="1" applyFont="1">
      <alignment readingOrder="0"/>
    </xf>
    <xf borderId="16" fillId="0" fontId="7" numFmtId="164" xfId="0" applyAlignment="1" applyBorder="1" applyFont="1" applyNumberFormat="1">
      <alignment horizontal="right" vertical="bottom"/>
    </xf>
    <xf borderId="15" fillId="4" fontId="6" numFmtId="165" xfId="0" applyAlignment="1" applyBorder="1" applyFont="1" applyNumberFormat="1">
      <alignment horizontal="right" vertical="bottom"/>
    </xf>
    <xf borderId="16" fillId="4" fontId="6" numFmtId="165" xfId="0" applyAlignment="1" applyBorder="1" applyFont="1" applyNumberFormat="1">
      <alignment horizontal="right" vertical="bottom"/>
    </xf>
    <xf borderId="21" fillId="0" fontId="8" numFmtId="2" xfId="0" applyAlignment="1" applyBorder="1" applyFont="1" applyNumberFormat="1">
      <alignment readingOrder="0"/>
    </xf>
    <xf borderId="19" fillId="2" fontId="2" numFmtId="164" xfId="0" applyAlignment="1" applyBorder="1" applyFont="1" applyNumberFormat="1">
      <alignment readingOrder="0"/>
    </xf>
    <xf borderId="21" fillId="2" fontId="2" numFmtId="165" xfId="0" applyAlignment="1" applyBorder="1" applyFont="1" applyNumberFormat="1">
      <alignment readingOrder="0"/>
    </xf>
    <xf borderId="20" fillId="2" fontId="2" numFmtId="165" xfId="0" applyAlignment="1" applyBorder="1" applyFont="1" applyNumberFormat="1">
      <alignment readingOrder="0"/>
    </xf>
    <xf borderId="19" fillId="3" fontId="2" numFmtId="164" xfId="0" applyBorder="1" applyFont="1" applyNumberFormat="1"/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3" fillId="0" fontId="2" numFmtId="0" xfId="0" applyBorder="1" applyFont="1"/>
    <xf borderId="0" fillId="2" fontId="10" numFmtId="0" xfId="0" applyAlignment="1" applyFont="1">
      <alignment horizontal="left" readingOrder="0"/>
    </xf>
    <xf borderId="7" fillId="2" fontId="10" numFmtId="0" xfId="0" applyAlignment="1" applyBorder="1" applyFont="1">
      <alignment horizontal="left" readingOrder="0"/>
    </xf>
    <xf borderId="5" fillId="2" fontId="10" numFmtId="0" xfId="0" applyAlignment="1" applyBorder="1" applyFont="1">
      <alignment horizontal="left" readingOrder="0"/>
    </xf>
    <xf borderId="7" fillId="2" fontId="9" numFmtId="0" xfId="0" applyAlignment="1" applyBorder="1" applyFont="1">
      <alignment horizontal="left" readingOrder="0"/>
    </xf>
    <xf borderId="12" fillId="0" fontId="7" numFmtId="4" xfId="0" applyAlignment="1" applyBorder="1" applyFont="1" applyNumberFormat="1">
      <alignment horizontal="right" vertical="bottom"/>
    </xf>
    <xf borderId="13" fillId="0" fontId="7" numFmtId="0" xfId="0" applyAlignment="1" applyBorder="1" applyFont="1">
      <alignment horizontal="right" vertical="bottom"/>
    </xf>
    <xf borderId="0" fillId="4" fontId="7" numFmtId="2" xfId="0" applyAlignment="1" applyFont="1" applyNumberFormat="1">
      <alignment horizontal="right" readingOrder="0" vertical="bottom"/>
    </xf>
    <xf borderId="14" fillId="0" fontId="7" numFmtId="0" xfId="0" applyAlignment="1" applyBorder="1" applyFont="1">
      <alignment horizontal="right" vertical="bottom"/>
    </xf>
    <xf borderId="12" fillId="0" fontId="7" numFmtId="2" xfId="0" applyAlignment="1" applyBorder="1" applyFont="1" applyNumberFormat="1">
      <alignment horizontal="right" vertical="bottom"/>
    </xf>
    <xf borderId="12" fillId="0" fontId="6" numFmtId="3" xfId="0" applyAlignment="1" applyBorder="1" applyFont="1" applyNumberFormat="1">
      <alignment horizontal="right" vertical="bottom"/>
    </xf>
    <xf borderId="15" fillId="0" fontId="2" numFmtId="2" xfId="0" applyBorder="1" applyFont="1" applyNumberFormat="1"/>
    <xf borderId="0" fillId="2" fontId="2" numFmtId="166" xfId="0" applyFont="1" applyNumberFormat="1"/>
    <xf borderId="15" fillId="0" fontId="6" numFmtId="0" xfId="0" applyAlignment="1" applyBorder="1" applyFont="1">
      <alignment horizontal="right" vertical="bottom"/>
    </xf>
    <xf borderId="16" fillId="0" fontId="6" numFmtId="0" xfId="0" applyAlignment="1" applyBorder="1" applyFont="1">
      <alignment horizontal="right" vertical="bottom"/>
    </xf>
    <xf borderId="12" fillId="0" fontId="7" numFmtId="0" xfId="0" applyAlignment="1" applyBorder="1" applyFont="1">
      <alignment readingOrder="0" vertical="bottom"/>
    </xf>
    <xf borderId="12" fillId="0" fontId="7" numFmtId="0" xfId="0" applyAlignment="1" applyBorder="1" applyFont="1">
      <alignment horizontal="right" vertical="bottom"/>
    </xf>
    <xf borderId="0" fillId="0" fontId="7" numFmtId="3" xfId="0" applyAlignment="1" applyFont="1" applyNumberFormat="1">
      <alignment horizontal="right" vertical="bottom"/>
    </xf>
    <xf borderId="0" fillId="0" fontId="7" numFmtId="2" xfId="0" applyAlignment="1" applyFont="1" applyNumberFormat="1">
      <alignment horizontal="right" vertical="bottom"/>
    </xf>
    <xf borderId="15" fillId="0" fontId="7" numFmtId="0" xfId="0" applyAlignment="1" applyBorder="1" applyFont="1">
      <alignment horizontal="right" vertical="bottom"/>
    </xf>
    <xf borderId="16" fillId="0" fontId="7" numFmtId="0" xfId="0" applyAlignment="1" applyBorder="1" applyFont="1">
      <alignment horizontal="right" vertical="bottom"/>
    </xf>
    <xf borderId="0" fillId="0" fontId="6" numFmtId="2" xfId="0" applyAlignment="1" applyFont="1" applyNumberFormat="1">
      <alignment horizontal="right" vertical="bottom"/>
    </xf>
    <xf borderId="0" fillId="0" fontId="6" numFmtId="3" xfId="0" applyAlignment="1" applyFont="1" applyNumberFormat="1">
      <alignment horizontal="right" vertical="bottom"/>
    </xf>
    <xf borderId="15" fillId="4" fontId="6" numFmtId="0" xfId="0" applyAlignment="1" applyBorder="1" applyFont="1">
      <alignment horizontal="right" vertical="bottom"/>
    </xf>
    <xf borderId="16" fillId="4" fontId="6" numFmtId="0" xfId="0" applyAlignment="1" applyBorder="1" applyFont="1">
      <alignment horizontal="right" vertical="bottom"/>
    </xf>
    <xf borderId="0" fillId="0" fontId="7" numFmtId="0" xfId="0" applyAlignment="1" applyFont="1">
      <alignment readingOrder="0" vertical="bottom"/>
    </xf>
    <xf borderId="16" fillId="0" fontId="7" numFmtId="0" xfId="0" applyAlignment="1" applyBorder="1" applyFont="1">
      <alignment readingOrder="0" vertical="bottom"/>
    </xf>
    <xf borderId="0" fillId="0" fontId="7" numFmtId="0" xfId="0" applyAlignment="1" applyFont="1">
      <alignment horizontal="right" vertical="bottom"/>
    </xf>
    <xf borderId="19" fillId="0" fontId="7" numFmtId="0" xfId="0" applyAlignment="1" applyBorder="1" applyFont="1">
      <alignment horizontal="right" vertical="bottom"/>
    </xf>
    <xf borderId="20" fillId="0" fontId="6" numFmtId="0" xfId="0" applyAlignment="1" applyBorder="1" applyFont="1">
      <alignment horizontal="right" vertical="bottom"/>
    </xf>
    <xf borderId="20" fillId="0" fontId="7" numFmtId="0" xfId="0" applyAlignment="1" applyBorder="1" applyFont="1">
      <alignment horizontal="right" vertical="bottom"/>
    </xf>
    <xf borderId="19" fillId="0" fontId="6" numFmtId="2" xfId="0" applyAlignment="1" applyBorder="1" applyFont="1" applyNumberFormat="1">
      <alignment horizontal="right" vertical="bottom"/>
    </xf>
    <xf borderId="21" fillId="0" fontId="6" numFmtId="0" xfId="0" applyAlignment="1" applyBorder="1" applyFont="1">
      <alignment horizontal="right" vertical="bottom"/>
    </xf>
    <xf borderId="19" fillId="0" fontId="6" numFmtId="3" xfId="0" applyAlignment="1" applyBorder="1" applyFont="1" applyNumberFormat="1">
      <alignment horizontal="right" vertical="bottom"/>
    </xf>
    <xf borderId="21" fillId="0" fontId="2" numFmtId="2" xfId="0" applyBorder="1" applyFont="1" applyNumberFormat="1"/>
    <xf borderId="19" fillId="2" fontId="2" numFmtId="166" xfId="0" applyBorder="1" applyFont="1" applyNumberFormat="1"/>
    <xf borderId="19" fillId="3" fontId="2" numFmtId="0" xfId="0" applyBorder="1" applyFont="1"/>
    <xf borderId="19" fillId="0" fontId="2" numFmtId="0" xfId="0" applyAlignment="1" applyBorder="1" applyFont="1">
      <alignment readingOrder="0"/>
    </xf>
    <xf borderId="19" fillId="0" fontId="7" numFmtId="0" xfId="0" applyAlignment="1" applyBorder="1" applyFont="1">
      <alignment readingOrder="0" vertical="bottom"/>
    </xf>
    <xf borderId="20" fillId="0" fontId="7" numFmtId="0" xfId="0" applyAlignment="1" applyBorder="1" applyFont="1">
      <alignment readingOrder="0" vertical="bottom"/>
    </xf>
    <xf borderId="21" fillId="0" fontId="7" numFmtId="0" xfId="0" applyAlignment="1" applyBorder="1" applyFont="1">
      <alignment horizontal="right" vertical="bottom"/>
    </xf>
    <xf borderId="19" fillId="0" fontId="7" numFmtId="2" xfId="0" applyAlignment="1" applyBorder="1" applyFont="1" applyNumberFormat="1">
      <alignment horizontal="right" vertical="bottom"/>
    </xf>
    <xf borderId="22" fillId="0" fontId="2" numFmtId="0" xfId="0" applyAlignment="1" applyBorder="1" applyFont="1">
      <alignment readingOrder="0"/>
    </xf>
    <xf borderId="20" fillId="0" fontId="2" numFmtId="0" xfId="0" applyAlignment="1" applyBorder="1" applyFont="1">
      <alignment readingOrder="0"/>
    </xf>
    <xf borderId="0" fillId="2" fontId="2" numFmtId="2" xfId="0" applyFont="1" applyNumberFormat="1"/>
    <xf borderId="13" fillId="0" fontId="7" numFmtId="0" xfId="0" applyAlignment="1" applyBorder="1" applyFont="1">
      <alignment readingOrder="0" vertical="bottom"/>
    </xf>
    <xf borderId="0" fillId="0" fontId="6" numFmtId="0" xfId="0" applyAlignment="1" applyFont="1">
      <alignment horizontal="right" vertical="bottom"/>
    </xf>
    <xf borderId="19" fillId="0" fontId="7" numFmtId="167" xfId="0" applyAlignment="1" applyBorder="1" applyFont="1" applyNumberFormat="1">
      <alignment horizontal="right" readingOrder="0" vertical="bottom"/>
    </xf>
    <xf borderId="21" fillId="0" fontId="7" numFmtId="167" xfId="0" applyAlignment="1" applyBorder="1" applyFont="1" applyNumberFormat="1">
      <alignment horizontal="right" vertical="bottom"/>
    </xf>
    <xf borderId="19" fillId="0" fontId="6" numFmtId="0" xfId="0" applyAlignment="1" applyBorder="1" applyFont="1">
      <alignment horizontal="right" vertical="bottom"/>
    </xf>
    <xf borderId="21" fillId="0" fontId="2" numFmtId="0" xfId="0" applyAlignment="1" applyBorder="1" applyFont="1">
      <alignment readingOrder="0"/>
    </xf>
    <xf borderId="19" fillId="2" fontId="2" numFmtId="0" xfId="0" applyAlignment="1" applyBorder="1" applyFont="1">
      <alignment readingOrder="0"/>
    </xf>
    <xf borderId="21" fillId="2" fontId="2" numFmtId="0" xfId="0" applyAlignment="1" applyBorder="1" applyFont="1">
      <alignment readingOrder="0"/>
    </xf>
    <xf borderId="20" fillId="2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0" fillId="0" fontId="7" numFmtId="2" xfId="0" applyAlignment="1" applyFont="1" applyNumberFormat="1">
      <alignment readingOrder="0" vertical="bottom"/>
    </xf>
    <xf borderId="20" fillId="0" fontId="7" numFmtId="164" xfId="0" applyAlignment="1" applyBorder="1" applyFont="1" applyNumberFormat="1">
      <alignment horizontal="right" vertical="bottom"/>
    </xf>
    <xf borderId="19" fillId="2" fontId="2" numFmtId="2" xfId="0" applyBorder="1" applyFont="1" applyNumberFormat="1"/>
    <xf borderId="12" fillId="0" fontId="6" numFmtId="0" xfId="0" applyAlignment="1" applyBorder="1" applyFont="1">
      <alignment horizontal="right" vertical="bottom"/>
    </xf>
    <xf borderId="13" fillId="0" fontId="6" numFmtId="0" xfId="0" applyAlignment="1" applyBorder="1" applyFont="1">
      <alignment horizontal="right" vertical="bottom"/>
    </xf>
    <xf borderId="14" fillId="0" fontId="6" numFmtId="0" xfId="0" applyAlignment="1" applyBorder="1" applyFont="1">
      <alignment horizontal="right" vertical="bottom"/>
    </xf>
    <xf borderId="12" fillId="0" fontId="6" numFmtId="2" xfId="0" applyAlignment="1" applyBorder="1" applyFont="1" applyNumberFormat="1">
      <alignment horizontal="right" vertical="bottom"/>
    </xf>
    <xf borderId="0" fillId="0" fontId="7" numFmtId="2" xfId="0" applyAlignment="1" applyFont="1" applyNumberFormat="1">
      <alignment horizontal="right" readingOrder="0" vertical="bottom"/>
    </xf>
    <xf borderId="19" fillId="0" fontId="7" numFmtId="2" xfId="0" applyAlignment="1" applyBorder="1" applyFont="1" applyNumberFormat="1">
      <alignment horizontal="right" readingOrder="0" vertical="bottom"/>
    </xf>
    <xf borderId="16" fillId="4" fontId="7" numFmtId="0" xfId="0" applyAlignment="1" applyBorder="1" applyFont="1">
      <alignment horizontal="right" readingOrder="0" vertical="bottom"/>
    </xf>
    <xf borderId="20" fillId="4" fontId="7" numFmtId="0" xfId="0" applyAlignment="1" applyBorder="1" applyFont="1">
      <alignment horizontal="right" readingOrder="0" vertical="bottom"/>
    </xf>
    <xf borderId="0" fillId="6" fontId="2" numFmtId="0" xfId="0" applyFill="1" applyFont="1"/>
    <xf borderId="0" fillId="6" fontId="4" numFmtId="0" xfId="0" applyAlignment="1" applyFont="1">
      <alignment horizontal="center" readingOrder="0"/>
    </xf>
    <xf borderId="0" fillId="0" fontId="2" numFmtId="10" xfId="0" applyFont="1" applyNumberFormat="1"/>
    <xf borderId="5" fillId="0" fontId="2" numFmtId="0" xfId="0" applyAlignment="1" applyBorder="1" applyFont="1">
      <alignment readingOrder="0"/>
    </xf>
    <xf borderId="5" fillId="2" fontId="9" numFmtId="0" xfId="0" applyAlignment="1" applyBorder="1" applyFont="1">
      <alignment horizontal="left" readingOrder="0"/>
    </xf>
    <xf borderId="12" fillId="0" fontId="10" numFmtId="0" xfId="0" applyAlignment="1" applyBorder="1" applyFont="1">
      <alignment horizontal="right" readingOrder="0" vertical="bottom"/>
    </xf>
    <xf borderId="15" fillId="0" fontId="7" numFmtId="2" xfId="0" applyAlignment="1" applyBorder="1" applyFont="1" applyNumberFormat="1">
      <alignment horizontal="right" vertical="bottom"/>
    </xf>
    <xf borderId="15" fillId="0" fontId="7" numFmtId="3" xfId="0" applyAlignment="1" applyBorder="1" applyFont="1" applyNumberFormat="1">
      <alignment horizontal="right" vertical="bottom"/>
    </xf>
    <xf borderId="5" fillId="6" fontId="6" numFmtId="0" xfId="0" applyAlignment="1" applyBorder="1" applyFont="1">
      <alignment vertical="bottom"/>
    </xf>
    <xf borderId="6" fillId="6" fontId="6" numFmtId="0" xfId="0" applyAlignment="1" applyBorder="1" applyFont="1">
      <alignment vertical="bottom"/>
    </xf>
    <xf borderId="7" fillId="6" fontId="7" numFmtId="0" xfId="0" applyAlignment="1" applyBorder="1" applyFont="1">
      <alignment vertical="bottom"/>
    </xf>
    <xf borderId="6" fillId="6" fontId="7" numFmtId="0" xfId="0" applyAlignment="1" applyBorder="1" applyFont="1">
      <alignment vertical="bottom"/>
    </xf>
    <xf borderId="5" fillId="6" fontId="7" numFmtId="0" xfId="0" applyAlignment="1" applyBorder="1" applyFont="1">
      <alignment vertical="bottom"/>
    </xf>
    <xf borderId="7" fillId="6" fontId="6" numFmtId="0" xfId="0" applyAlignment="1" applyBorder="1" applyFont="1">
      <alignment vertical="bottom"/>
    </xf>
    <xf borderId="5" fillId="6" fontId="6" numFmtId="0" xfId="0" applyAlignment="1" applyBorder="1" applyFont="1">
      <alignment shrinkToFit="0" vertical="bottom" wrapText="0"/>
    </xf>
    <xf borderId="0" fillId="6" fontId="2" numFmtId="0" xfId="0" applyAlignment="1" applyFont="1">
      <alignment readingOrder="0"/>
    </xf>
    <xf borderId="12" fillId="6" fontId="7" numFmtId="164" xfId="0" applyAlignment="1" applyBorder="1" applyFont="1" applyNumberFormat="1">
      <alignment horizontal="right" vertical="bottom"/>
    </xf>
    <xf borderId="13" fillId="6" fontId="7" numFmtId="0" xfId="0" applyAlignment="1" applyBorder="1" applyFont="1">
      <alignment horizontal="right" vertical="bottom"/>
    </xf>
    <xf borderId="14" fillId="6" fontId="7" numFmtId="0" xfId="0" applyAlignment="1" applyBorder="1" applyFont="1">
      <alignment horizontal="right" vertical="bottom"/>
    </xf>
    <xf borderId="12" fillId="6" fontId="7" numFmtId="0" xfId="0" applyAlignment="1" applyBorder="1" applyFont="1">
      <alignment horizontal="right" vertical="bottom"/>
    </xf>
    <xf borderId="12" fillId="6" fontId="7" numFmtId="0" xfId="0" applyAlignment="1" applyBorder="1" applyFont="1">
      <alignment readingOrder="0" vertical="bottom"/>
    </xf>
    <xf borderId="13" fillId="6" fontId="7" numFmtId="0" xfId="0" applyAlignment="1" applyBorder="1" applyFont="1">
      <alignment readingOrder="0" vertical="bottom"/>
    </xf>
    <xf borderId="12" fillId="6" fontId="7" numFmtId="2" xfId="0" applyAlignment="1" applyBorder="1" applyFont="1" applyNumberFormat="1">
      <alignment horizontal="right" vertical="bottom"/>
    </xf>
    <xf borderId="0" fillId="6" fontId="7" numFmtId="164" xfId="0" applyAlignment="1" applyFont="1" applyNumberFormat="1">
      <alignment horizontal="right" vertical="bottom"/>
    </xf>
    <xf borderId="16" fillId="6" fontId="7" numFmtId="164" xfId="0" applyAlignment="1" applyBorder="1" applyFont="1" applyNumberFormat="1">
      <alignment horizontal="right" vertical="bottom"/>
    </xf>
    <xf borderId="15" fillId="6" fontId="6" numFmtId="0" xfId="0" applyAlignment="1" applyBorder="1" applyFont="1">
      <alignment horizontal="right" vertical="bottom"/>
    </xf>
    <xf borderId="16" fillId="6" fontId="7" numFmtId="0" xfId="0" applyAlignment="1" applyBorder="1" applyFont="1">
      <alignment horizontal="right" vertical="bottom"/>
    </xf>
    <xf borderId="0" fillId="6" fontId="6" numFmtId="0" xfId="0" applyAlignment="1" applyFont="1">
      <alignment horizontal="right" vertical="bottom"/>
    </xf>
    <xf borderId="0" fillId="6" fontId="7" numFmtId="0" xfId="0" applyAlignment="1" applyFont="1">
      <alignment readingOrder="0" vertical="bottom"/>
    </xf>
    <xf borderId="16" fillId="6" fontId="7" numFmtId="0" xfId="0" applyAlignment="1" applyBorder="1" applyFont="1">
      <alignment readingOrder="0" vertical="bottom"/>
    </xf>
    <xf borderId="15" fillId="6" fontId="7" numFmtId="0" xfId="0" applyAlignment="1" applyBorder="1" applyFont="1">
      <alignment horizontal="right" vertical="bottom"/>
    </xf>
    <xf borderId="0" fillId="6" fontId="7" numFmtId="0" xfId="0" applyAlignment="1" applyFont="1">
      <alignment horizontal="right" vertical="bottom"/>
    </xf>
    <xf borderId="16" fillId="6" fontId="6" numFmtId="164" xfId="0" applyAlignment="1" applyBorder="1" applyFont="1" applyNumberFormat="1">
      <alignment horizontal="right" vertical="bottom"/>
    </xf>
    <xf borderId="15" fillId="6" fontId="6" numFmtId="164" xfId="0" applyAlignment="1" applyBorder="1" applyFont="1" applyNumberFormat="1">
      <alignment horizontal="right" vertical="bottom"/>
    </xf>
    <xf borderId="16" fillId="6" fontId="6" numFmtId="0" xfId="0" applyAlignment="1" applyBorder="1" applyFont="1">
      <alignment horizontal="right" vertical="bottom"/>
    </xf>
    <xf borderId="15" fillId="6" fontId="7" numFmtId="167" xfId="0" applyAlignment="1" applyBorder="1" applyFont="1" applyNumberFormat="1">
      <alignment horizontal="right" vertical="bottom"/>
    </xf>
    <xf borderId="0" fillId="6" fontId="7" numFmtId="2" xfId="0" applyAlignment="1" applyFont="1" applyNumberFormat="1">
      <alignment readingOrder="0" vertical="bottom"/>
    </xf>
    <xf borderId="0" fillId="6" fontId="7" numFmtId="2" xfId="0" applyAlignment="1" applyFont="1" applyNumberFormat="1">
      <alignment horizontal="right" vertical="bottom"/>
    </xf>
    <xf borderId="0" fillId="6" fontId="6" numFmtId="0" xfId="0" applyAlignment="1" applyFont="1">
      <alignment vertical="bottom"/>
    </xf>
    <xf borderId="16" fillId="6" fontId="6" numFmtId="0" xfId="0" applyAlignment="1" applyBorder="1" applyFont="1">
      <alignment vertical="bottom"/>
    </xf>
    <xf borderId="15" fillId="6" fontId="7" numFmtId="0" xfId="0" applyAlignment="1" applyBorder="1" applyFont="1">
      <alignment vertical="bottom"/>
    </xf>
    <xf borderId="16" fillId="6" fontId="7" numFmtId="0" xfId="0" applyAlignment="1" applyBorder="1" applyFont="1">
      <alignment vertical="bottom"/>
    </xf>
    <xf borderId="0" fillId="6" fontId="7" numFmtId="0" xfId="0" applyAlignment="1" applyFont="1">
      <alignment vertical="bottom"/>
    </xf>
    <xf borderId="15" fillId="6" fontId="6" numFmtId="0" xfId="0" applyAlignment="1" applyBorder="1" applyFont="1">
      <alignment vertical="bottom"/>
    </xf>
    <xf borderId="0" fillId="6" fontId="6" numFmtId="0" xfId="0" applyAlignment="1" applyFont="1">
      <alignment shrinkToFit="0" vertical="bottom" wrapText="0"/>
    </xf>
    <xf borderId="12" fillId="6" fontId="6" numFmtId="0" xfId="0" applyAlignment="1" applyBorder="1" applyFont="1">
      <alignment horizontal="right" vertical="bottom"/>
    </xf>
    <xf borderId="13" fillId="6" fontId="6" numFmtId="0" xfId="0" applyAlignment="1" applyBorder="1" applyFont="1">
      <alignment horizontal="right" vertical="bottom"/>
    </xf>
    <xf borderId="14" fillId="6" fontId="6" numFmtId="0" xfId="0" applyAlignment="1" applyBorder="1" applyFont="1">
      <alignment horizontal="right" vertical="bottom"/>
    </xf>
    <xf borderId="0" fillId="6" fontId="7" numFmtId="3" xfId="0" applyAlignment="1" applyFont="1" applyNumberFormat="1">
      <alignment horizontal="right" vertical="bottom"/>
    </xf>
    <xf borderId="0" fillId="0" fontId="2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2" max="22" width="15.25"/>
    <col customWidth="1" min="23" max="23" width="14.13"/>
  </cols>
  <sheetData>
    <row r="1">
      <c r="C1" s="1" t="s">
        <v>0</v>
      </c>
      <c r="M1" s="2"/>
      <c r="N1" s="2"/>
      <c r="O1" s="2"/>
      <c r="P1" s="3"/>
      <c r="R1" s="4" t="s">
        <v>1</v>
      </c>
    </row>
    <row r="2">
      <c r="A2" s="5"/>
      <c r="D2" s="6"/>
      <c r="E2" s="6"/>
      <c r="F2" s="6"/>
      <c r="H2" s="6"/>
      <c r="I2" s="6"/>
      <c r="J2" s="6"/>
      <c r="M2" s="2"/>
      <c r="N2" s="2"/>
      <c r="O2" s="2"/>
      <c r="P2" s="3"/>
    </row>
    <row r="3">
      <c r="A3" s="7"/>
      <c r="B3" s="8"/>
      <c r="C3" s="8"/>
      <c r="D3" s="9"/>
      <c r="E3" s="9"/>
      <c r="F3" s="9" t="s">
        <v>2</v>
      </c>
      <c r="G3" s="10"/>
      <c r="H3" s="9"/>
      <c r="I3" s="9"/>
      <c r="J3" s="9"/>
      <c r="K3" s="10"/>
      <c r="L3" s="10"/>
      <c r="M3" s="11"/>
      <c r="N3" s="11"/>
      <c r="O3" s="11"/>
      <c r="P3" s="12"/>
      <c r="Q3" s="8"/>
      <c r="R3" s="9" t="s">
        <v>3</v>
      </c>
      <c r="S3" s="10"/>
      <c r="T3" s="10"/>
      <c r="U3" s="13"/>
    </row>
    <row r="4">
      <c r="A4" s="14"/>
      <c r="B4" s="15" t="s">
        <v>4</v>
      </c>
      <c r="C4" s="16" t="s">
        <v>5</v>
      </c>
      <c r="D4" s="17" t="s">
        <v>6</v>
      </c>
      <c r="E4" s="17" t="s">
        <v>7</v>
      </c>
      <c r="F4" s="18" t="s">
        <v>8</v>
      </c>
      <c r="G4" s="19" t="s">
        <v>9</v>
      </c>
      <c r="H4" s="17" t="s">
        <v>10</v>
      </c>
      <c r="I4" s="17" t="s">
        <v>11</v>
      </c>
      <c r="J4" s="18" t="s">
        <v>12</v>
      </c>
      <c r="K4" s="20" t="s">
        <v>13</v>
      </c>
      <c r="L4" s="21" t="s">
        <v>14</v>
      </c>
      <c r="M4" s="22" t="s">
        <v>15</v>
      </c>
      <c r="N4" s="23" t="s">
        <v>16</v>
      </c>
      <c r="O4" s="24" t="s">
        <v>17</v>
      </c>
      <c r="P4" s="3"/>
      <c r="R4" s="20" t="s">
        <v>18</v>
      </c>
      <c r="S4" s="16" t="s">
        <v>19</v>
      </c>
      <c r="T4" s="25" t="s">
        <v>20</v>
      </c>
      <c r="U4" s="26" t="s">
        <v>21</v>
      </c>
      <c r="V4" s="27" t="s">
        <v>22</v>
      </c>
      <c r="W4" s="28" t="s">
        <v>23</v>
      </c>
      <c r="X4" s="29"/>
      <c r="Y4" s="29"/>
    </row>
    <row r="5">
      <c r="A5" s="30" t="s">
        <v>24</v>
      </c>
      <c r="B5" s="31">
        <v>0.31</v>
      </c>
      <c r="C5" s="32">
        <v>0.255</v>
      </c>
      <c r="D5" s="33">
        <v>0.028</v>
      </c>
      <c r="E5" s="33">
        <v>9.73</v>
      </c>
      <c r="F5" s="34">
        <v>0.046</v>
      </c>
      <c r="G5" s="32">
        <v>0.024</v>
      </c>
      <c r="H5" s="35">
        <v>12.5</v>
      </c>
      <c r="I5" s="35">
        <v>12.5</v>
      </c>
      <c r="J5" s="36">
        <v>1.883</v>
      </c>
      <c r="K5" s="31">
        <v>0.974</v>
      </c>
      <c r="L5" s="37">
        <v>0.11</v>
      </c>
      <c r="M5" s="38">
        <v>0.21</v>
      </c>
      <c r="N5" s="39">
        <v>8.3</v>
      </c>
      <c r="O5" s="40">
        <v>12.5</v>
      </c>
      <c r="P5" s="3"/>
      <c r="Q5" s="41" t="s">
        <v>24</v>
      </c>
      <c r="R5" s="42">
        <v>35.13</v>
      </c>
      <c r="S5" s="43">
        <v>66.75</v>
      </c>
      <c r="T5" s="34">
        <v>11.82</v>
      </c>
      <c r="U5" s="44">
        <v>29.17</v>
      </c>
      <c r="V5" s="45">
        <v>4.94</v>
      </c>
      <c r="W5" s="46">
        <v>12.2</v>
      </c>
    </row>
    <row r="6">
      <c r="A6" s="30" t="s">
        <v>25</v>
      </c>
      <c r="B6" s="47">
        <v>0.32</v>
      </c>
      <c r="C6" s="48">
        <v>0.21</v>
      </c>
      <c r="D6" s="49">
        <v>0.055</v>
      </c>
      <c r="E6" s="50">
        <v>20.75</v>
      </c>
      <c r="F6" s="51">
        <v>0.041</v>
      </c>
      <c r="G6" s="48">
        <v>0.025</v>
      </c>
      <c r="H6" s="49">
        <v>7.32</v>
      </c>
      <c r="I6" s="49">
        <v>12.0</v>
      </c>
      <c r="J6" s="52">
        <v>1.646</v>
      </c>
      <c r="K6" s="47">
        <v>0.887</v>
      </c>
      <c r="L6" s="53">
        <v>0.12</v>
      </c>
      <c r="M6" s="38">
        <v>0.23</v>
      </c>
      <c r="N6" s="39">
        <v>4.5</v>
      </c>
      <c r="O6" s="54">
        <v>6.3</v>
      </c>
      <c r="P6" s="3"/>
      <c r="Q6" s="41" t="s">
        <v>25</v>
      </c>
      <c r="R6" s="55">
        <v>38.65</v>
      </c>
      <c r="S6" s="56">
        <v>56.02</v>
      </c>
      <c r="T6" s="57">
        <v>12.48</v>
      </c>
      <c r="U6" s="58">
        <v>18.58</v>
      </c>
      <c r="V6" s="45">
        <v>4.59</v>
      </c>
      <c r="W6" s="46">
        <v>6.83</v>
      </c>
    </row>
    <row r="7">
      <c r="A7" s="59" t="s">
        <v>26</v>
      </c>
      <c r="B7" s="60">
        <v>0.24</v>
      </c>
      <c r="C7" s="61">
        <v>0.355</v>
      </c>
      <c r="D7" s="62">
        <v>0.058</v>
      </c>
      <c r="E7" s="62">
        <v>19.33</v>
      </c>
      <c r="F7" s="63">
        <v>0.024</v>
      </c>
      <c r="G7" s="61">
        <v>0.013</v>
      </c>
      <c r="H7" s="62">
        <v>12.5</v>
      </c>
      <c r="I7" s="64">
        <v>23.08</v>
      </c>
      <c r="J7" s="65">
        <v>2.698</v>
      </c>
      <c r="K7" s="60">
        <v>1.207</v>
      </c>
      <c r="L7" s="66">
        <v>0.07</v>
      </c>
      <c r="M7" s="67">
        <v>0.17</v>
      </c>
      <c r="N7" s="68">
        <v>33.3</v>
      </c>
      <c r="O7" s="69">
        <v>16.7</v>
      </c>
      <c r="P7" s="3"/>
      <c r="Q7" s="70" t="s">
        <v>26</v>
      </c>
      <c r="R7" s="71">
        <v>184.91</v>
      </c>
      <c r="S7" s="72">
        <v>281.95</v>
      </c>
      <c r="T7" s="63">
        <v>32.7</v>
      </c>
      <c r="U7" s="73">
        <v>32.9</v>
      </c>
      <c r="V7" s="45">
        <v>15.2</v>
      </c>
      <c r="W7" s="46">
        <v>15.2</v>
      </c>
    </row>
    <row r="8">
      <c r="B8" s="74"/>
      <c r="C8" s="74"/>
      <c r="D8" s="75"/>
      <c r="E8" s="75"/>
      <c r="F8" s="75"/>
      <c r="G8" s="75"/>
      <c r="H8" s="75"/>
      <c r="I8" s="75"/>
      <c r="J8" s="75"/>
      <c r="K8" s="75"/>
      <c r="L8" s="75"/>
      <c r="M8" s="76"/>
      <c r="N8" s="76"/>
      <c r="O8" s="76"/>
      <c r="P8" s="77"/>
      <c r="Q8" s="78"/>
      <c r="R8" s="75"/>
      <c r="S8" s="74"/>
      <c r="T8" s="74"/>
      <c r="U8" s="79"/>
    </row>
    <row r="9">
      <c r="A9" s="7"/>
      <c r="B9" s="80" t="s">
        <v>27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81"/>
      <c r="N9" s="81"/>
      <c r="O9" s="81"/>
      <c r="P9" s="82"/>
      <c r="Q9" s="83"/>
      <c r="R9" s="9" t="s">
        <v>27</v>
      </c>
      <c r="S9" s="10"/>
      <c r="T9" s="10"/>
      <c r="U9" s="13"/>
    </row>
    <row r="10">
      <c r="A10" s="14"/>
      <c r="B10" s="84" t="s">
        <v>4</v>
      </c>
      <c r="C10" s="85" t="s">
        <v>5</v>
      </c>
      <c r="D10" s="86" t="s">
        <v>6</v>
      </c>
      <c r="E10" s="86" t="s">
        <v>7</v>
      </c>
      <c r="F10" s="87" t="s">
        <v>8</v>
      </c>
      <c r="G10" s="88" t="s">
        <v>9</v>
      </c>
      <c r="H10" s="86" t="s">
        <v>10</v>
      </c>
      <c r="I10" s="86" t="s">
        <v>11</v>
      </c>
      <c r="J10" s="87" t="s">
        <v>12</v>
      </c>
      <c r="K10" s="89" t="s">
        <v>13</v>
      </c>
      <c r="L10" s="27" t="s">
        <v>14</v>
      </c>
      <c r="M10" s="90" t="s">
        <v>15</v>
      </c>
      <c r="N10" s="91" t="s">
        <v>28</v>
      </c>
      <c r="O10" s="92" t="s">
        <v>17</v>
      </c>
      <c r="P10" s="77"/>
      <c r="Q10" s="78"/>
      <c r="R10" s="89" t="s">
        <v>18</v>
      </c>
      <c r="S10" s="85" t="s">
        <v>19</v>
      </c>
      <c r="T10" s="93" t="s">
        <v>20</v>
      </c>
      <c r="U10" s="94" t="s">
        <v>21</v>
      </c>
      <c r="V10" s="28" t="s">
        <v>29</v>
      </c>
      <c r="W10" s="95" t="s">
        <v>23</v>
      </c>
    </row>
    <row r="11">
      <c r="A11" s="30" t="s">
        <v>30</v>
      </c>
      <c r="B11" s="31">
        <v>0.295</v>
      </c>
      <c r="C11" s="32">
        <v>0.2</v>
      </c>
      <c r="D11" s="33">
        <v>0.048</v>
      </c>
      <c r="E11" s="33">
        <v>19.19</v>
      </c>
      <c r="F11" s="34">
        <v>0.053</v>
      </c>
      <c r="G11" s="96">
        <v>0.04</v>
      </c>
      <c r="H11" s="33">
        <v>5.66</v>
      </c>
      <c r="I11" s="33">
        <v>7.5</v>
      </c>
      <c r="J11" s="36">
        <v>0.642</v>
      </c>
      <c r="K11" s="31">
        <v>0.682</v>
      </c>
      <c r="L11" s="97">
        <v>0.31</v>
      </c>
      <c r="M11" s="98">
        <v>0.29</v>
      </c>
      <c r="N11" s="99">
        <v>25.0</v>
      </c>
      <c r="O11" s="100">
        <v>25.0</v>
      </c>
      <c r="P11" s="77"/>
      <c r="Q11" s="41" t="s">
        <v>30</v>
      </c>
      <c r="R11" s="101">
        <v>9.02</v>
      </c>
      <c r="S11" s="43">
        <v>16.82</v>
      </c>
      <c r="T11" s="34">
        <v>11.32</v>
      </c>
      <c r="U11" s="44">
        <v>13.78</v>
      </c>
      <c r="V11" s="46">
        <v>3.63</v>
      </c>
      <c r="W11" s="102">
        <v>4.42</v>
      </c>
    </row>
    <row r="12">
      <c r="A12" s="30" t="s">
        <v>31</v>
      </c>
      <c r="B12" s="47">
        <v>0.285</v>
      </c>
      <c r="C12" s="48">
        <v>0.355</v>
      </c>
      <c r="D12" s="49">
        <v>0.035</v>
      </c>
      <c r="E12" s="49">
        <v>10.94</v>
      </c>
      <c r="F12" s="52">
        <v>0.027</v>
      </c>
      <c r="G12" s="103">
        <v>0.022</v>
      </c>
      <c r="H12" s="49">
        <v>11.11</v>
      </c>
      <c r="I12" s="49">
        <v>13.64</v>
      </c>
      <c r="J12" s="57">
        <v>2.105</v>
      </c>
      <c r="K12" s="47">
        <v>1.353</v>
      </c>
      <c r="L12" s="97">
        <v>0.1</v>
      </c>
      <c r="M12" s="98">
        <v>0.15</v>
      </c>
      <c r="N12" s="104">
        <v>14.3</v>
      </c>
      <c r="O12" s="105">
        <v>14.29</v>
      </c>
      <c r="P12" s="77"/>
      <c r="Q12" s="41" t="s">
        <v>31</v>
      </c>
      <c r="R12" s="55">
        <v>113.99</v>
      </c>
      <c r="S12" s="56">
        <v>110.36</v>
      </c>
      <c r="T12" s="57">
        <v>17.23</v>
      </c>
      <c r="U12" s="58">
        <v>17.2</v>
      </c>
      <c r="V12" s="46">
        <v>9.24</v>
      </c>
      <c r="W12" s="102">
        <v>9.22</v>
      </c>
    </row>
    <row r="13">
      <c r="A13" s="59" t="s">
        <v>32</v>
      </c>
      <c r="B13" s="60">
        <v>0.26</v>
      </c>
      <c r="C13" s="61">
        <v>0.38</v>
      </c>
      <c r="D13" s="62">
        <v>0.06</v>
      </c>
      <c r="E13" s="64">
        <v>18.75</v>
      </c>
      <c r="F13" s="65">
        <v>0.045</v>
      </c>
      <c r="G13" s="61">
        <v>0.035</v>
      </c>
      <c r="H13" s="62">
        <v>6.67</v>
      </c>
      <c r="I13" s="62">
        <v>8.57</v>
      </c>
      <c r="J13" s="65">
        <v>2.188</v>
      </c>
      <c r="K13" s="60">
        <v>1.326</v>
      </c>
      <c r="L13" s="106">
        <v>0.09</v>
      </c>
      <c r="M13" s="107">
        <v>0.15</v>
      </c>
      <c r="N13" s="108">
        <v>5.3</v>
      </c>
      <c r="O13" s="109">
        <v>10.0</v>
      </c>
      <c r="P13" s="110"/>
      <c r="Q13" s="70" t="s">
        <v>32</v>
      </c>
      <c r="R13" s="71">
        <v>42.65</v>
      </c>
      <c r="S13" s="72">
        <v>42.73</v>
      </c>
      <c r="T13" s="63">
        <v>4.0</v>
      </c>
      <c r="U13" s="73">
        <v>6.53</v>
      </c>
      <c r="V13" s="46">
        <v>2.14</v>
      </c>
      <c r="W13" s="102">
        <v>3.5</v>
      </c>
    </row>
    <row r="14">
      <c r="B14" s="111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2"/>
      <c r="N14" s="2"/>
      <c r="O14" s="2"/>
      <c r="P14" s="3"/>
      <c r="R14" s="112"/>
      <c r="S14" s="111"/>
      <c r="T14" s="111"/>
      <c r="U14" s="113"/>
    </row>
    <row r="15">
      <c r="A15" s="7"/>
      <c r="B15" s="9" t="s">
        <v>33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1"/>
      <c r="O15" s="11"/>
      <c r="P15" s="12"/>
      <c r="Q15" s="8"/>
      <c r="R15" s="9" t="s">
        <v>33</v>
      </c>
      <c r="S15" s="10"/>
      <c r="T15" s="10"/>
      <c r="U15" s="13"/>
      <c r="V15" s="8"/>
      <c r="W15" s="114"/>
    </row>
    <row r="16">
      <c r="A16" s="14"/>
      <c r="B16" s="15" t="s">
        <v>4</v>
      </c>
      <c r="C16" s="16" t="s">
        <v>5</v>
      </c>
      <c r="D16" s="115" t="s">
        <v>6</v>
      </c>
      <c r="E16" s="17" t="s">
        <v>7</v>
      </c>
      <c r="F16" s="18" t="s">
        <v>8</v>
      </c>
      <c r="G16" s="19" t="s">
        <v>9</v>
      </c>
      <c r="H16" s="115" t="s">
        <v>10</v>
      </c>
      <c r="I16" s="115" t="s">
        <v>11</v>
      </c>
      <c r="J16" s="18" t="s">
        <v>12</v>
      </c>
      <c r="K16" s="20" t="s">
        <v>13</v>
      </c>
      <c r="L16" s="116" t="s">
        <v>14</v>
      </c>
      <c r="M16" s="117" t="s">
        <v>15</v>
      </c>
      <c r="N16" s="118" t="s">
        <v>28</v>
      </c>
      <c r="O16" s="95" t="s">
        <v>17</v>
      </c>
      <c r="P16" s="3"/>
      <c r="R16" s="20" t="s">
        <v>18</v>
      </c>
      <c r="S16" s="16" t="s">
        <v>19</v>
      </c>
      <c r="T16" s="25" t="s">
        <v>20</v>
      </c>
      <c r="U16" s="26" t="s">
        <v>21</v>
      </c>
      <c r="V16" s="28" t="s">
        <v>29</v>
      </c>
      <c r="W16" s="95" t="s">
        <v>23</v>
      </c>
    </row>
    <row r="17">
      <c r="A17" s="30" t="s">
        <v>34</v>
      </c>
      <c r="B17" s="119">
        <v>0.27</v>
      </c>
      <c r="C17" s="120">
        <v>0.39</v>
      </c>
      <c r="D17" s="44">
        <v>0.06</v>
      </c>
      <c r="E17" s="121">
        <v>18.2</v>
      </c>
      <c r="F17" s="122">
        <v>0.029</v>
      </c>
      <c r="G17" s="120">
        <v>0.029</v>
      </c>
      <c r="H17" s="123">
        <v>10.344827586206897</v>
      </c>
      <c r="I17" s="123">
        <v>10.344827586206897</v>
      </c>
      <c r="J17" s="122">
        <v>1.646</v>
      </c>
      <c r="K17" s="124">
        <v>1590.0</v>
      </c>
      <c r="L17" s="125">
        <v>0.12150668286755772</v>
      </c>
      <c r="M17" s="126">
        <v>0.12578616352201258</v>
      </c>
      <c r="N17" s="127">
        <v>7.1</v>
      </c>
      <c r="O17" s="128">
        <v>12.5</v>
      </c>
      <c r="P17" s="3"/>
      <c r="Q17" s="5" t="s">
        <v>34</v>
      </c>
      <c r="R17" s="129">
        <v>77.26</v>
      </c>
      <c r="S17" s="120">
        <v>74.64</v>
      </c>
      <c r="T17" s="122">
        <v>6.59</v>
      </c>
      <c r="U17" s="130">
        <v>9.92</v>
      </c>
      <c r="V17" s="46">
        <v>3.76</v>
      </c>
      <c r="W17" s="102">
        <v>5.66</v>
      </c>
    </row>
    <row r="18">
      <c r="A18" s="30" t="s">
        <v>35</v>
      </c>
      <c r="B18" s="131">
        <v>0.415</v>
      </c>
      <c r="C18" s="128">
        <v>0.37</v>
      </c>
      <c r="D18" s="58">
        <v>0.022499999999999992</v>
      </c>
      <c r="E18" s="132">
        <f>(D18/C18)*100</f>
        <v>6.081081081</v>
      </c>
      <c r="F18" s="133">
        <v>0.029</v>
      </c>
      <c r="G18" s="134">
        <v>0.029</v>
      </c>
      <c r="H18" s="135">
        <v>10.344827586206897</v>
      </c>
      <c r="I18" s="135">
        <v>10.344827586206897</v>
      </c>
      <c r="J18" s="127">
        <v>2.38</v>
      </c>
      <c r="K18" s="136">
        <v>2333.0</v>
      </c>
      <c r="L18" s="125">
        <v>0.08403361344537816</v>
      </c>
      <c r="M18" s="126">
        <v>0.08572653236176596</v>
      </c>
      <c r="N18" s="137">
        <v>20.0</v>
      </c>
      <c r="O18" s="138">
        <v>20.0</v>
      </c>
      <c r="P18" s="3"/>
      <c r="Q18" s="5" t="s">
        <v>35</v>
      </c>
      <c r="R18" s="139">
        <v>111.72</v>
      </c>
      <c r="S18" s="140">
        <v>109.52</v>
      </c>
      <c r="T18" s="133">
        <v>9.45</v>
      </c>
      <c r="U18" s="141">
        <v>8.25</v>
      </c>
      <c r="V18" s="46">
        <v>7.62</v>
      </c>
      <c r="W18" s="102">
        <v>6.65</v>
      </c>
    </row>
    <row r="19">
      <c r="A19" s="59" t="s">
        <v>36</v>
      </c>
      <c r="B19" s="142">
        <v>0.3</v>
      </c>
      <c r="C19" s="143">
        <v>0.16</v>
      </c>
      <c r="D19" s="73">
        <v>0.06999999999999999</v>
      </c>
      <c r="E19" s="121">
        <v>30.4</v>
      </c>
      <c r="F19" s="63">
        <v>0.03</v>
      </c>
      <c r="G19" s="144">
        <v>0.032</v>
      </c>
      <c r="H19" s="145">
        <v>10.0</v>
      </c>
      <c r="I19" s="145">
        <v>9.375</v>
      </c>
      <c r="J19" s="146">
        <v>1.374</v>
      </c>
      <c r="K19" s="147">
        <v>1331.0</v>
      </c>
      <c r="L19" s="148">
        <v>0.14556040756914118</v>
      </c>
      <c r="M19" s="149">
        <v>0.15026296018031557</v>
      </c>
      <c r="N19" s="133">
        <v>16.7</v>
      </c>
      <c r="O19" s="128">
        <v>8.3</v>
      </c>
      <c r="P19" s="150"/>
      <c r="Q19" s="151" t="s">
        <v>36</v>
      </c>
      <c r="R19" s="152">
        <v>60.27</v>
      </c>
      <c r="S19" s="153">
        <v>58.38</v>
      </c>
      <c r="T19" s="154">
        <v>49.84</v>
      </c>
      <c r="U19" s="155">
        <v>25.0</v>
      </c>
      <c r="V19" s="156">
        <v>13.8</v>
      </c>
      <c r="W19" s="157">
        <v>6.92</v>
      </c>
    </row>
    <row r="20">
      <c r="M20" s="2"/>
      <c r="N20" s="2"/>
      <c r="O20" s="2"/>
      <c r="P20" s="3"/>
    </row>
    <row r="21">
      <c r="A21" s="7"/>
      <c r="B21" s="9" t="s">
        <v>37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1"/>
      <c r="O21" s="11"/>
      <c r="P21" s="12"/>
      <c r="Q21" s="8"/>
      <c r="R21" s="9" t="s">
        <v>37</v>
      </c>
      <c r="S21" s="10"/>
      <c r="T21" s="10"/>
      <c r="U21" s="13"/>
      <c r="V21" s="8"/>
      <c r="W21" s="114"/>
    </row>
    <row r="22">
      <c r="A22" s="14"/>
      <c r="B22" s="15" t="s">
        <v>4</v>
      </c>
      <c r="C22" s="16" t="s">
        <v>5</v>
      </c>
      <c r="D22" s="17" t="s">
        <v>6</v>
      </c>
      <c r="E22" s="115" t="s">
        <v>7</v>
      </c>
      <c r="F22" s="18" t="s">
        <v>8</v>
      </c>
      <c r="G22" s="19" t="s">
        <v>9</v>
      </c>
      <c r="H22" s="115" t="s">
        <v>10</v>
      </c>
      <c r="I22" s="115" t="s">
        <v>11</v>
      </c>
      <c r="J22" s="18" t="s">
        <v>12</v>
      </c>
      <c r="K22" s="20" t="s">
        <v>13</v>
      </c>
      <c r="L22" s="116" t="s">
        <v>14</v>
      </c>
      <c r="M22" s="117" t="s">
        <v>15</v>
      </c>
      <c r="N22" s="118" t="s">
        <v>28</v>
      </c>
      <c r="O22" s="95" t="s">
        <v>17</v>
      </c>
      <c r="P22" s="3"/>
      <c r="R22" s="20" t="s">
        <v>18</v>
      </c>
      <c r="S22" s="16" t="s">
        <v>19</v>
      </c>
      <c r="T22" s="25" t="s">
        <v>20</v>
      </c>
      <c r="U22" s="26" t="s">
        <v>21</v>
      </c>
      <c r="V22" s="118" t="s">
        <v>29</v>
      </c>
      <c r="W22" s="28" t="s">
        <v>23</v>
      </c>
    </row>
    <row r="23">
      <c r="A23" s="30" t="s">
        <v>38</v>
      </c>
      <c r="B23" s="44">
        <v>0.2</v>
      </c>
      <c r="C23" s="120">
        <v>0.315</v>
      </c>
      <c r="D23" s="44">
        <v>0.057499999999999996</v>
      </c>
      <c r="E23" s="132">
        <f>(D23/C23)*100</f>
        <v>18.25396825</v>
      </c>
      <c r="F23" s="122">
        <v>0.043</v>
      </c>
      <c r="G23" s="120">
        <v>0.04</v>
      </c>
      <c r="H23" s="123">
        <v>6.976744186046513</v>
      </c>
      <c r="I23" s="123">
        <v>7.5</v>
      </c>
      <c r="J23" s="122">
        <v>1.818</v>
      </c>
      <c r="K23" s="130">
        <v>2.07</v>
      </c>
      <c r="L23" s="125">
        <v>0.11001100110011</v>
      </c>
      <c r="M23" s="158">
        <v>0.09661835748792272</v>
      </c>
      <c r="N23" s="137">
        <v>25.0</v>
      </c>
      <c r="O23" s="128">
        <v>16.7</v>
      </c>
      <c r="P23" s="3"/>
      <c r="Q23" s="5" t="s">
        <v>38</v>
      </c>
      <c r="R23" s="129">
        <v>38.82</v>
      </c>
      <c r="S23" s="159">
        <v>51.07</v>
      </c>
      <c r="T23" s="122">
        <v>11.26</v>
      </c>
      <c r="U23" s="123">
        <v>17.3</v>
      </c>
      <c r="V23" s="45">
        <v>2.12</v>
      </c>
      <c r="W23" s="46">
        <v>6.01</v>
      </c>
    </row>
    <row r="24">
      <c r="A24" s="30" t="s">
        <v>39</v>
      </c>
      <c r="B24" s="58">
        <v>0.29</v>
      </c>
      <c r="C24" s="103">
        <v>0.38</v>
      </c>
      <c r="D24" s="47">
        <v>0.04500000000000001</v>
      </c>
      <c r="E24" s="121">
        <v>13.4</v>
      </c>
      <c r="F24" s="127">
        <v>0.032</v>
      </c>
      <c r="G24" s="134">
        <v>0.027</v>
      </c>
      <c r="H24" s="135">
        <v>9.375</v>
      </c>
      <c r="I24" s="135">
        <v>11.111111111111112</v>
      </c>
      <c r="J24" s="127">
        <v>2.451</v>
      </c>
      <c r="K24" s="160">
        <v>2.398</v>
      </c>
      <c r="L24" s="125">
        <v>0.08159934720522236</v>
      </c>
      <c r="M24" s="158">
        <v>0.08340283569641367</v>
      </c>
      <c r="N24" s="127">
        <v>5.3</v>
      </c>
      <c r="O24" s="128">
        <v>20.0</v>
      </c>
      <c r="P24" s="3"/>
      <c r="Q24" s="5" t="s">
        <v>39</v>
      </c>
      <c r="R24" s="139">
        <v>94.49</v>
      </c>
      <c r="S24" s="140">
        <v>129.86</v>
      </c>
      <c r="T24" s="133">
        <v>10.57</v>
      </c>
      <c r="U24" s="141">
        <v>14.61</v>
      </c>
      <c r="V24" s="45">
        <v>4.86</v>
      </c>
      <c r="W24" s="46">
        <v>8.58</v>
      </c>
    </row>
    <row r="25">
      <c r="A25" s="59" t="s">
        <v>40</v>
      </c>
      <c r="B25" s="73">
        <v>0.13</v>
      </c>
      <c r="C25" s="61">
        <v>0.26</v>
      </c>
      <c r="D25" s="62">
        <v>0.065</v>
      </c>
      <c r="E25" s="64">
        <v>33.33</v>
      </c>
      <c r="F25" s="65">
        <v>0.04</v>
      </c>
      <c r="G25" s="143">
        <v>0.048</v>
      </c>
      <c r="H25" s="161">
        <v>7.5</v>
      </c>
      <c r="I25" s="161">
        <v>6.25</v>
      </c>
      <c r="J25" s="162">
        <v>0.755</v>
      </c>
      <c r="K25" s="163">
        <v>0.797</v>
      </c>
      <c r="L25" s="164">
        <v>0.26</v>
      </c>
      <c r="M25" s="165">
        <v>0.25</v>
      </c>
      <c r="N25" s="166">
        <v>6.3</v>
      </c>
      <c r="O25" s="167">
        <v>16.7</v>
      </c>
      <c r="P25" s="150"/>
      <c r="Q25" s="151" t="s">
        <v>40</v>
      </c>
      <c r="R25" s="152">
        <v>18.63</v>
      </c>
      <c r="S25" s="143">
        <v>13.66</v>
      </c>
      <c r="T25" s="154">
        <v>18.27</v>
      </c>
      <c r="U25" s="142">
        <v>24.22</v>
      </c>
      <c r="V25" s="164">
        <v>1.8</v>
      </c>
      <c r="W25" s="168">
        <v>4.82</v>
      </c>
    </row>
    <row r="26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  <c r="N26" s="2"/>
      <c r="O26" s="2"/>
      <c r="P26" s="3"/>
    </row>
    <row r="27">
      <c r="A27" s="7"/>
      <c r="B27" s="9" t="s">
        <v>41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1"/>
      <c r="O27" s="11"/>
      <c r="P27" s="12"/>
      <c r="Q27" s="8"/>
      <c r="R27" s="9" t="s">
        <v>41</v>
      </c>
      <c r="S27" s="10"/>
      <c r="T27" s="10"/>
      <c r="U27" s="13"/>
      <c r="V27" s="8"/>
      <c r="W27" s="114"/>
    </row>
    <row r="28">
      <c r="A28" s="14"/>
      <c r="B28" s="15" t="s">
        <v>4</v>
      </c>
      <c r="C28" s="16" t="s">
        <v>5</v>
      </c>
      <c r="D28" s="117" t="s">
        <v>6</v>
      </c>
      <c r="E28" s="117" t="s">
        <v>7</v>
      </c>
      <c r="F28" s="18" t="s">
        <v>8</v>
      </c>
      <c r="G28" s="19" t="s">
        <v>9</v>
      </c>
      <c r="H28" s="115" t="s">
        <v>10</v>
      </c>
      <c r="I28" s="115" t="s">
        <v>11</v>
      </c>
      <c r="J28" s="18" t="s">
        <v>12</v>
      </c>
      <c r="K28" s="20" t="s">
        <v>13</v>
      </c>
      <c r="L28" s="116" t="s">
        <v>14</v>
      </c>
      <c r="M28" s="117" t="s">
        <v>15</v>
      </c>
      <c r="N28" s="118" t="s">
        <v>28</v>
      </c>
      <c r="O28" s="95" t="s">
        <v>17</v>
      </c>
      <c r="P28" s="3"/>
      <c r="R28" s="20" t="s">
        <v>18</v>
      </c>
      <c r="S28" s="16" t="s">
        <v>19</v>
      </c>
      <c r="T28" s="25" t="s">
        <v>20</v>
      </c>
      <c r="U28" s="26" t="s">
        <v>21</v>
      </c>
      <c r="V28" s="28" t="s">
        <v>29</v>
      </c>
      <c r="W28" s="95" t="s">
        <v>23</v>
      </c>
    </row>
    <row r="29">
      <c r="A29" s="30" t="s">
        <v>42</v>
      </c>
      <c r="B29" s="160">
        <v>0.32</v>
      </c>
      <c r="C29" s="128">
        <v>0.435</v>
      </c>
      <c r="D29" s="47">
        <v>0.057499999999999996</v>
      </c>
      <c r="E29" s="121">
        <v>15.2</v>
      </c>
      <c r="F29" s="127">
        <v>0.022</v>
      </c>
      <c r="G29" s="128">
        <v>0.022</v>
      </c>
      <c r="H29" s="135">
        <v>13.636363636363638</v>
      </c>
      <c r="I29" s="135">
        <v>13.636363636363638</v>
      </c>
      <c r="J29" s="127">
        <v>1.851</v>
      </c>
      <c r="K29" s="160">
        <v>1.668</v>
      </c>
      <c r="L29" s="125">
        <v>0.10804970286331712</v>
      </c>
      <c r="M29" s="158">
        <v>0.11990407673860913</v>
      </c>
      <c r="N29" s="127">
        <v>10.0</v>
      </c>
      <c r="O29" s="138">
        <v>20.0</v>
      </c>
      <c r="P29" s="3"/>
      <c r="Q29" s="5" t="s">
        <v>42</v>
      </c>
      <c r="R29" s="129">
        <v>150.98</v>
      </c>
      <c r="S29" s="159">
        <v>136.05</v>
      </c>
      <c r="T29" s="122">
        <v>6.1</v>
      </c>
      <c r="U29" s="130">
        <v>9.24</v>
      </c>
      <c r="V29" s="46">
        <v>4.55</v>
      </c>
      <c r="W29" s="102">
        <v>6.89</v>
      </c>
    </row>
    <row r="30">
      <c r="A30" s="30" t="s">
        <v>43</v>
      </c>
      <c r="B30" s="160">
        <v>0.315</v>
      </c>
      <c r="C30" s="128">
        <v>0.44</v>
      </c>
      <c r="D30" s="58">
        <v>0.0625</v>
      </c>
      <c r="E30" s="121">
        <v>16.6</v>
      </c>
      <c r="F30" s="133">
        <v>0.046</v>
      </c>
      <c r="G30" s="103">
        <v>0.042</v>
      </c>
      <c r="H30" s="135">
        <v>6.521739130434782</v>
      </c>
      <c r="I30" s="135">
        <v>7.142857142857142</v>
      </c>
      <c r="J30" s="127">
        <v>2.037</v>
      </c>
      <c r="K30" s="141">
        <v>2.137</v>
      </c>
      <c r="L30" s="125">
        <v>0.09818360333824251</v>
      </c>
      <c r="M30" s="158">
        <v>0.09358914365933552</v>
      </c>
      <c r="N30" s="127">
        <v>12.5</v>
      </c>
      <c r="O30" s="128">
        <v>7.1</v>
      </c>
      <c r="P30" s="3"/>
      <c r="Q30" s="5" t="s">
        <v>43</v>
      </c>
      <c r="R30" s="169">
        <v>34.9</v>
      </c>
      <c r="S30" s="140">
        <v>47.83</v>
      </c>
      <c r="T30" s="133">
        <v>8.27</v>
      </c>
      <c r="U30" s="132">
        <v>9.6</v>
      </c>
      <c r="V30" s="46">
        <v>6.17</v>
      </c>
      <c r="W30" s="102">
        <v>7.16</v>
      </c>
    </row>
    <row r="31">
      <c r="A31" s="59" t="s">
        <v>44</v>
      </c>
      <c r="B31" s="163">
        <v>0.27</v>
      </c>
      <c r="C31" s="143">
        <v>0.36</v>
      </c>
      <c r="D31" s="60">
        <v>0.044999999999999984</v>
      </c>
      <c r="E31" s="121">
        <v>14.29</v>
      </c>
      <c r="F31" s="65">
        <v>0.03</v>
      </c>
      <c r="G31" s="170">
        <v>0.03</v>
      </c>
      <c r="H31" s="145">
        <v>10.0</v>
      </c>
      <c r="I31" s="145">
        <v>10.0</v>
      </c>
      <c r="J31" s="146">
        <v>1.328</v>
      </c>
      <c r="K31" s="163">
        <v>1.25</v>
      </c>
      <c r="L31" s="148">
        <v>0.1506024096385542</v>
      </c>
      <c r="M31" s="171">
        <v>0.16</v>
      </c>
      <c r="N31" s="146">
        <v>8.3</v>
      </c>
      <c r="O31" s="143">
        <v>12.5</v>
      </c>
      <c r="P31" s="150"/>
      <c r="Q31" s="151" t="s">
        <v>44</v>
      </c>
      <c r="R31" s="152">
        <v>58.25</v>
      </c>
      <c r="S31" s="153">
        <v>54.83</v>
      </c>
      <c r="T31" s="154">
        <v>9.03</v>
      </c>
      <c r="U31" s="142">
        <v>6.82</v>
      </c>
      <c r="V31" s="156">
        <v>4.69</v>
      </c>
      <c r="W31" s="157">
        <v>3.54</v>
      </c>
    </row>
    <row r="32">
      <c r="B32" s="6"/>
      <c r="M32" s="2"/>
      <c r="N32" s="2"/>
      <c r="O32" s="2"/>
      <c r="P32" s="3"/>
    </row>
    <row r="33">
      <c r="A33" s="7"/>
      <c r="B33" s="9" t="s">
        <v>45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1"/>
      <c r="N33" s="11"/>
      <c r="O33" s="11"/>
      <c r="P33" s="12"/>
      <c r="Q33" s="8"/>
      <c r="R33" s="9" t="s">
        <v>45</v>
      </c>
      <c r="S33" s="10"/>
      <c r="T33" s="10"/>
      <c r="U33" s="13"/>
      <c r="V33" s="8"/>
      <c r="W33" s="114"/>
    </row>
    <row r="34">
      <c r="A34" s="14"/>
      <c r="B34" s="15" t="s">
        <v>4</v>
      </c>
      <c r="C34" s="16" t="s">
        <v>5</v>
      </c>
      <c r="D34" s="115" t="s">
        <v>6</v>
      </c>
      <c r="E34" s="117" t="s">
        <v>7</v>
      </c>
      <c r="F34" s="18" t="s">
        <v>8</v>
      </c>
      <c r="G34" s="19" t="s">
        <v>9</v>
      </c>
      <c r="H34" s="115" t="s">
        <v>10</v>
      </c>
      <c r="I34" s="115" t="s">
        <v>11</v>
      </c>
      <c r="J34" s="18" t="s">
        <v>12</v>
      </c>
      <c r="K34" s="20" t="s">
        <v>13</v>
      </c>
      <c r="L34" s="116" t="s">
        <v>14</v>
      </c>
      <c r="M34" s="117" t="s">
        <v>15</v>
      </c>
      <c r="N34" s="118" t="s">
        <v>28</v>
      </c>
      <c r="O34" s="95" t="s">
        <v>17</v>
      </c>
      <c r="P34" s="3"/>
      <c r="R34" s="20" t="s">
        <v>18</v>
      </c>
      <c r="S34" s="16" t="s">
        <v>19</v>
      </c>
      <c r="T34" s="25" t="s">
        <v>20</v>
      </c>
      <c r="U34" s="26" t="s">
        <v>21</v>
      </c>
      <c r="V34" s="28" t="s">
        <v>29</v>
      </c>
      <c r="W34" s="95" t="s">
        <v>23</v>
      </c>
    </row>
    <row r="35">
      <c r="A35" s="30" t="s">
        <v>46</v>
      </c>
      <c r="B35" s="172">
        <v>0.43</v>
      </c>
      <c r="C35" s="173">
        <v>0.37</v>
      </c>
      <c r="D35" s="31">
        <v>0.03</v>
      </c>
      <c r="E35" s="121">
        <v>20.0</v>
      </c>
      <c r="F35" s="174">
        <v>0.029</v>
      </c>
      <c r="G35" s="173">
        <v>0.043</v>
      </c>
      <c r="H35" s="175">
        <v>10.344827586206897</v>
      </c>
      <c r="I35" s="175">
        <v>6.976744186046513</v>
      </c>
      <c r="J35" s="174">
        <v>2.032</v>
      </c>
      <c r="K35" s="172">
        <v>2.639</v>
      </c>
      <c r="L35" s="125">
        <v>0.09842519685039369</v>
      </c>
      <c r="M35" s="158">
        <v>0.07578628268283441</v>
      </c>
      <c r="N35" s="137">
        <v>20.0</v>
      </c>
      <c r="O35" s="128">
        <v>6.7</v>
      </c>
      <c r="P35" s="3"/>
      <c r="Q35" s="5" t="s">
        <v>46</v>
      </c>
      <c r="R35" s="129">
        <v>95.38</v>
      </c>
      <c r="S35" s="159">
        <v>56.35</v>
      </c>
      <c r="T35" s="122">
        <v>8.44</v>
      </c>
      <c r="U35" s="130">
        <v>4.01</v>
      </c>
      <c r="V35" s="46">
        <v>7.07</v>
      </c>
      <c r="W35" s="102">
        <v>3.36</v>
      </c>
    </row>
    <row r="36">
      <c r="A36" s="30" t="s">
        <v>47</v>
      </c>
      <c r="B36" s="141">
        <v>0.36</v>
      </c>
      <c r="C36" s="128">
        <v>0.465</v>
      </c>
      <c r="D36" s="47">
        <v>0.05250000000000002</v>
      </c>
      <c r="E36" s="176">
        <v>18.75</v>
      </c>
      <c r="F36" s="127">
        <v>0.024</v>
      </c>
      <c r="G36" s="128">
        <v>0.042</v>
      </c>
      <c r="H36" s="135">
        <v>12.5</v>
      </c>
      <c r="I36" s="135">
        <v>7.142857142857142</v>
      </c>
      <c r="J36" s="127">
        <v>2.356</v>
      </c>
      <c r="K36" s="131">
        <v>2972.0</v>
      </c>
      <c r="L36" s="125">
        <v>0.08488964346349746</v>
      </c>
      <c r="M36" s="126">
        <v>6.729475100942126E-5</v>
      </c>
      <c r="N36" s="137">
        <v>25.0</v>
      </c>
      <c r="O36" s="138">
        <v>25.0</v>
      </c>
      <c r="P36" s="3"/>
      <c r="Q36" s="5" t="s">
        <v>47</v>
      </c>
      <c r="R36" s="139">
        <v>161.47</v>
      </c>
      <c r="S36" s="140">
        <v>66.51</v>
      </c>
      <c r="T36" s="133">
        <v>14.61</v>
      </c>
      <c r="U36" s="132">
        <v>3.5</v>
      </c>
      <c r="V36" s="46">
        <v>13.0</v>
      </c>
      <c r="W36" s="102">
        <v>3.12</v>
      </c>
    </row>
    <row r="37">
      <c r="A37" s="59" t="s">
        <v>48</v>
      </c>
      <c r="B37" s="163">
        <v>0.42</v>
      </c>
      <c r="C37" s="143">
        <v>0.5</v>
      </c>
      <c r="D37" s="73">
        <v>0.04000000000000001</v>
      </c>
      <c r="E37" s="177">
        <v>8.7</v>
      </c>
      <c r="F37" s="154">
        <v>0.019</v>
      </c>
      <c r="G37" s="143">
        <v>0.026</v>
      </c>
      <c r="H37" s="145">
        <v>15.789473684210527</v>
      </c>
      <c r="I37" s="145">
        <v>11.538461538461538</v>
      </c>
      <c r="J37" s="146">
        <v>2.556</v>
      </c>
      <c r="K37" s="163">
        <v>3.458</v>
      </c>
      <c r="L37" s="148">
        <v>0.0782472613458529</v>
      </c>
      <c r="M37" s="171">
        <v>0.057836899942163095</v>
      </c>
      <c r="N37" s="137">
        <v>25.0</v>
      </c>
      <c r="O37" s="178">
        <v>25.0</v>
      </c>
      <c r="P37" s="150"/>
      <c r="Q37" s="151" t="s">
        <v>48</v>
      </c>
      <c r="R37" s="152">
        <v>279.52</v>
      </c>
      <c r="S37" s="153">
        <v>201.95</v>
      </c>
      <c r="T37" s="154">
        <v>9.45</v>
      </c>
      <c r="U37" s="142">
        <v>4.39</v>
      </c>
      <c r="V37" s="156">
        <v>10.5</v>
      </c>
      <c r="W37" s="157">
        <v>4.86</v>
      </c>
    </row>
    <row r="38">
      <c r="M38" s="2"/>
      <c r="N38" s="2"/>
      <c r="O38" s="2"/>
      <c r="P38" s="3"/>
    </row>
    <row r="39">
      <c r="A39" s="7"/>
      <c r="B39" s="6" t="s">
        <v>49</v>
      </c>
      <c r="M39" s="11"/>
      <c r="N39" s="11"/>
      <c r="O39" s="11"/>
      <c r="P39" s="12"/>
      <c r="Q39" s="8"/>
      <c r="R39" s="9" t="s">
        <v>49</v>
      </c>
      <c r="S39" s="10"/>
      <c r="T39" s="10"/>
      <c r="U39" s="10"/>
      <c r="V39" s="8"/>
      <c r="W39" s="114"/>
    </row>
    <row r="40">
      <c r="A40" s="14"/>
      <c r="B40" s="15" t="s">
        <v>4</v>
      </c>
      <c r="C40" s="16" t="s">
        <v>5</v>
      </c>
      <c r="D40" s="117" t="s">
        <v>6</v>
      </c>
      <c r="E40" s="117" t="s">
        <v>7</v>
      </c>
      <c r="F40" s="18" t="s">
        <v>8</v>
      </c>
      <c r="G40" s="19" t="s">
        <v>9</v>
      </c>
      <c r="H40" s="117" t="s">
        <v>10</v>
      </c>
      <c r="I40" s="117" t="s">
        <v>11</v>
      </c>
      <c r="J40" s="18" t="s">
        <v>12</v>
      </c>
      <c r="K40" s="20" t="s">
        <v>13</v>
      </c>
      <c r="L40" s="116" t="s">
        <v>14</v>
      </c>
      <c r="M40" s="117" t="s">
        <v>15</v>
      </c>
      <c r="N40" s="118" t="s">
        <v>28</v>
      </c>
      <c r="O40" s="95" t="s">
        <v>17</v>
      </c>
      <c r="P40" s="3"/>
      <c r="R40" s="20" t="s">
        <v>18</v>
      </c>
      <c r="S40" s="16" t="s">
        <v>19</v>
      </c>
      <c r="T40" s="25" t="s">
        <v>20</v>
      </c>
      <c r="U40" s="26" t="s">
        <v>21</v>
      </c>
      <c r="V40" s="28" t="s">
        <v>29</v>
      </c>
      <c r="W40" s="95" t="s">
        <v>23</v>
      </c>
    </row>
    <row r="41">
      <c r="A41" s="30" t="s">
        <v>50</v>
      </c>
      <c r="B41" s="160">
        <v>0.365</v>
      </c>
      <c r="C41" s="128">
        <v>0.3</v>
      </c>
      <c r="D41" s="47">
        <v>0.0325</v>
      </c>
      <c r="E41" s="132">
        <f t="shared" ref="E41:E43" si="1">(D41/C41)*100</f>
        <v>10.83333333</v>
      </c>
      <c r="F41" s="127">
        <v>0.027</v>
      </c>
      <c r="G41" s="134">
        <v>0.019</v>
      </c>
      <c r="H41" s="121">
        <v>15.8</v>
      </c>
      <c r="I41" s="135">
        <v>15.789473684210527</v>
      </c>
      <c r="J41" s="127">
        <v>1.954</v>
      </c>
      <c r="K41" s="160">
        <v>1.17</v>
      </c>
      <c r="L41" s="125">
        <v>0.1023541453428864</v>
      </c>
      <c r="M41" s="158">
        <v>0.17094017094017097</v>
      </c>
      <c r="N41" s="127">
        <v>6.3</v>
      </c>
      <c r="O41" s="138">
        <v>25.0</v>
      </c>
      <c r="P41" s="3"/>
      <c r="Q41" s="5" t="s">
        <v>50</v>
      </c>
      <c r="R41" s="139">
        <v>105.81</v>
      </c>
      <c r="S41" s="140">
        <v>127.95</v>
      </c>
      <c r="T41" s="133">
        <v>7.83</v>
      </c>
      <c r="U41" s="141">
        <v>19.88</v>
      </c>
      <c r="V41" s="46">
        <v>4.53</v>
      </c>
      <c r="W41" s="102">
        <v>11.5</v>
      </c>
    </row>
    <row r="42">
      <c r="A42" s="30" t="s">
        <v>51</v>
      </c>
      <c r="B42" s="160">
        <v>0.365</v>
      </c>
      <c r="C42" s="128">
        <v>0.3</v>
      </c>
      <c r="D42" s="47">
        <v>0.0325</v>
      </c>
      <c r="E42" s="132">
        <f t="shared" si="1"/>
        <v>10.83333333</v>
      </c>
      <c r="F42" s="127">
        <v>0.027</v>
      </c>
      <c r="G42" s="134">
        <v>0.021</v>
      </c>
      <c r="H42" s="135">
        <v>11.111111111111112</v>
      </c>
      <c r="I42" s="135">
        <v>14.285714285714285</v>
      </c>
      <c r="J42" s="127">
        <v>2.307</v>
      </c>
      <c r="K42" s="141">
        <v>1.385</v>
      </c>
      <c r="L42" s="125">
        <v>0.08669267446900737</v>
      </c>
      <c r="M42" s="158">
        <v>0.1444043321299639</v>
      </c>
      <c r="N42" s="137">
        <v>20.0</v>
      </c>
      <c r="O42" s="138">
        <v>25.0</v>
      </c>
      <c r="P42" s="3"/>
      <c r="Q42" s="5" t="s">
        <v>51</v>
      </c>
      <c r="R42" s="139">
        <v>124.93</v>
      </c>
      <c r="S42" s="140">
        <v>123.99</v>
      </c>
      <c r="T42" s="133">
        <v>16.03</v>
      </c>
      <c r="U42" s="141">
        <v>14.85</v>
      </c>
      <c r="V42" s="46">
        <v>9.28</v>
      </c>
      <c r="W42" s="102">
        <v>8.6</v>
      </c>
    </row>
    <row r="43">
      <c r="A43" s="59" t="s">
        <v>52</v>
      </c>
      <c r="B43" s="163">
        <v>0.285</v>
      </c>
      <c r="C43" s="143">
        <v>0.38</v>
      </c>
      <c r="D43" s="60">
        <v>0.047500000000000014</v>
      </c>
      <c r="E43" s="155">
        <f t="shared" si="1"/>
        <v>12.5</v>
      </c>
      <c r="F43" s="146">
        <v>0.026</v>
      </c>
      <c r="G43" s="143">
        <v>0.021</v>
      </c>
      <c r="H43" s="145">
        <v>11.538461538461538</v>
      </c>
      <c r="I43" s="145">
        <v>14.285714285714285</v>
      </c>
      <c r="J43" s="146">
        <v>2.064</v>
      </c>
      <c r="K43" s="163">
        <v>1.37</v>
      </c>
      <c r="L43" s="148">
        <v>0.09689922480620156</v>
      </c>
      <c r="M43" s="171">
        <v>0.145985401459854</v>
      </c>
      <c r="N43" s="68">
        <v>20.0</v>
      </c>
      <c r="O43" s="179">
        <v>20.0</v>
      </c>
      <c r="P43" s="150"/>
      <c r="Q43" s="151" t="s">
        <v>52</v>
      </c>
      <c r="R43" s="152">
        <v>120.53</v>
      </c>
      <c r="S43" s="153">
        <v>122.64</v>
      </c>
      <c r="T43" s="154">
        <v>16.61</v>
      </c>
      <c r="U43" s="142">
        <v>9.22</v>
      </c>
      <c r="V43" s="156">
        <v>9.62</v>
      </c>
      <c r="W43" s="157">
        <v>5.34</v>
      </c>
    </row>
    <row r="44">
      <c r="M44" s="2"/>
      <c r="N44" s="2"/>
      <c r="O44" s="2"/>
      <c r="P44" s="3"/>
    </row>
    <row r="45">
      <c r="M45" s="2"/>
      <c r="N45" s="2"/>
      <c r="O45" s="2"/>
      <c r="P45" s="3"/>
    </row>
    <row r="46">
      <c r="M46" s="2"/>
    </row>
    <row r="47">
      <c r="M47" s="2"/>
    </row>
    <row r="48">
      <c r="M48" s="2"/>
    </row>
  </sheetData>
  <mergeCells count="20">
    <mergeCell ref="C1:J1"/>
    <mergeCell ref="R1:U1"/>
    <mergeCell ref="F2:G2"/>
    <mergeCell ref="J2:L2"/>
    <mergeCell ref="F3:G3"/>
    <mergeCell ref="J3:L3"/>
    <mergeCell ref="R3:U3"/>
    <mergeCell ref="B27:L27"/>
    <mergeCell ref="B32:L32"/>
    <mergeCell ref="B33:L33"/>
    <mergeCell ref="R33:U33"/>
    <mergeCell ref="B39:L39"/>
    <mergeCell ref="R39:U39"/>
    <mergeCell ref="B9:L9"/>
    <mergeCell ref="R9:U9"/>
    <mergeCell ref="B15:L15"/>
    <mergeCell ref="R15:U15"/>
    <mergeCell ref="B21:L21"/>
    <mergeCell ref="R21:U21"/>
    <mergeCell ref="R27:U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C1" s="1" t="s">
        <v>0</v>
      </c>
      <c r="J1" s="4" t="s">
        <v>1</v>
      </c>
    </row>
    <row r="2">
      <c r="A2" s="180"/>
      <c r="B2" s="180"/>
      <c r="C2" s="180"/>
      <c r="D2" s="181" t="s">
        <v>2</v>
      </c>
      <c r="F2" s="181"/>
      <c r="H2" s="180"/>
      <c r="I2" s="180"/>
      <c r="J2" s="180"/>
      <c r="K2" s="180"/>
      <c r="L2" s="180"/>
      <c r="M2" s="180"/>
      <c r="N2" s="180"/>
    </row>
    <row r="3">
      <c r="B3" s="15" t="s">
        <v>4</v>
      </c>
      <c r="C3" s="16" t="s">
        <v>5</v>
      </c>
      <c r="D3" s="18" t="s">
        <v>8</v>
      </c>
      <c r="E3" s="19" t="s">
        <v>9</v>
      </c>
      <c r="F3" s="18" t="s">
        <v>12</v>
      </c>
      <c r="G3" s="20" t="s">
        <v>13</v>
      </c>
      <c r="J3" s="20" t="s">
        <v>18</v>
      </c>
      <c r="K3" s="16" t="s">
        <v>19</v>
      </c>
      <c r="L3" s="25" t="s">
        <v>20</v>
      </c>
      <c r="M3" s="26" t="s">
        <v>21</v>
      </c>
      <c r="O3" s="29" t="s">
        <v>53</v>
      </c>
      <c r="R3" s="29" t="s">
        <v>54</v>
      </c>
    </row>
    <row r="4">
      <c r="A4" s="5" t="s">
        <v>24</v>
      </c>
      <c r="B4" s="172">
        <v>0.31</v>
      </c>
      <c r="C4" s="173">
        <v>0.255</v>
      </c>
      <c r="D4" s="122">
        <v>0.046</v>
      </c>
      <c r="E4" s="173">
        <v>0.024</v>
      </c>
      <c r="F4" s="174">
        <v>1.883</v>
      </c>
      <c r="G4" s="172">
        <v>0.974</v>
      </c>
      <c r="I4" s="5" t="s">
        <v>24</v>
      </c>
      <c r="J4" s="129">
        <v>35.13</v>
      </c>
      <c r="K4" s="159">
        <v>66.75</v>
      </c>
      <c r="L4" s="122">
        <v>11.82</v>
      </c>
      <c r="M4" s="130">
        <v>29.17</v>
      </c>
      <c r="O4" s="182">
        <f t="shared" ref="O4:O6" si="1">J4/K4</f>
        <v>0.5262921348</v>
      </c>
      <c r="R4" s="182">
        <f t="shared" ref="R4:R6" si="2">L4/M4</f>
        <v>0.405210833</v>
      </c>
      <c r="W4" s="29"/>
    </row>
    <row r="5">
      <c r="A5" s="5" t="s">
        <v>25</v>
      </c>
      <c r="B5" s="160">
        <v>0.32</v>
      </c>
      <c r="C5" s="128">
        <v>0.21</v>
      </c>
      <c r="D5" s="133">
        <v>0.041</v>
      </c>
      <c r="E5" s="128">
        <v>0.025</v>
      </c>
      <c r="F5" s="127">
        <v>1.646</v>
      </c>
      <c r="G5" s="160">
        <v>0.887</v>
      </c>
      <c r="I5" s="5" t="s">
        <v>25</v>
      </c>
      <c r="J5" s="139">
        <v>38.65</v>
      </c>
      <c r="K5" s="140">
        <v>56.02</v>
      </c>
      <c r="L5" s="133">
        <v>12.48</v>
      </c>
      <c r="M5" s="141">
        <v>18.58</v>
      </c>
      <c r="O5" s="182">
        <f t="shared" si="1"/>
        <v>0.6899321671</v>
      </c>
      <c r="P5" s="182">
        <f>AVERAGE(O4:O6)</f>
        <v>0.624016601</v>
      </c>
      <c r="R5" s="182">
        <f t="shared" si="2"/>
        <v>0.6716899892</v>
      </c>
      <c r="S5" s="182">
        <f>AVERAGE(R4:R6)</f>
        <v>0.6902739316</v>
      </c>
      <c r="U5" s="183" t="s">
        <v>22</v>
      </c>
      <c r="V5" s="184" t="s">
        <v>23</v>
      </c>
    </row>
    <row r="6">
      <c r="A6" s="5" t="s">
        <v>26</v>
      </c>
      <c r="B6" s="160">
        <v>0.24</v>
      </c>
      <c r="C6" s="128">
        <v>0.355</v>
      </c>
      <c r="D6" s="133">
        <v>0.024</v>
      </c>
      <c r="E6" s="128">
        <v>0.013</v>
      </c>
      <c r="F6" s="127">
        <v>2.698</v>
      </c>
      <c r="G6" s="160">
        <v>1.207</v>
      </c>
      <c r="I6" s="5" t="s">
        <v>26</v>
      </c>
      <c r="J6" s="139">
        <v>184.91</v>
      </c>
      <c r="K6" s="140">
        <v>281.95</v>
      </c>
      <c r="L6" s="133">
        <v>32.7</v>
      </c>
      <c r="M6" s="141">
        <v>32.9</v>
      </c>
      <c r="O6" s="182">
        <f t="shared" si="1"/>
        <v>0.655825501</v>
      </c>
      <c r="R6" s="182">
        <f t="shared" si="2"/>
        <v>0.9939209726</v>
      </c>
      <c r="U6" s="5">
        <v>4.94</v>
      </c>
      <c r="V6" s="5">
        <v>12.2</v>
      </c>
      <c r="X6" s="182">
        <f t="shared" ref="X6:X8" si="3">U6/V6</f>
        <v>0.4049180328</v>
      </c>
    </row>
    <row r="7">
      <c r="B7" s="6" t="s">
        <v>55</v>
      </c>
      <c r="O7" s="182"/>
      <c r="R7" s="182"/>
      <c r="U7" s="5">
        <v>4.59</v>
      </c>
      <c r="V7" s="5">
        <v>6.83</v>
      </c>
      <c r="X7" s="182">
        <f t="shared" si="3"/>
        <v>0.6720351391</v>
      </c>
      <c r="Y7" s="182">
        <f>AVERAGE(X6:X8)</f>
        <v>0.692317724</v>
      </c>
    </row>
    <row r="8">
      <c r="B8" s="15" t="s">
        <v>4</v>
      </c>
      <c r="C8" s="16" t="s">
        <v>5</v>
      </c>
      <c r="D8" s="18" t="s">
        <v>8</v>
      </c>
      <c r="E8" s="19" t="s">
        <v>9</v>
      </c>
      <c r="F8" s="18" t="s">
        <v>12</v>
      </c>
      <c r="G8" s="20" t="s">
        <v>13</v>
      </c>
      <c r="J8" s="20" t="s">
        <v>18</v>
      </c>
      <c r="K8" s="16" t="s">
        <v>19</v>
      </c>
      <c r="L8" s="25" t="s">
        <v>20</v>
      </c>
      <c r="M8" s="26" t="s">
        <v>21</v>
      </c>
      <c r="O8" s="182"/>
      <c r="R8" s="182"/>
      <c r="U8" s="5">
        <v>15.2</v>
      </c>
      <c r="V8" s="5">
        <v>15.2</v>
      </c>
      <c r="X8" s="182">
        <f t="shared" si="3"/>
        <v>1</v>
      </c>
    </row>
    <row r="9">
      <c r="A9" s="5" t="s">
        <v>34</v>
      </c>
      <c r="B9" s="119">
        <v>0.27</v>
      </c>
      <c r="C9" s="120">
        <v>0.39</v>
      </c>
      <c r="D9" s="122">
        <v>0.029</v>
      </c>
      <c r="E9" s="120">
        <v>0.029</v>
      </c>
      <c r="F9" s="122">
        <v>1.646</v>
      </c>
      <c r="G9" s="124">
        <v>1590.0</v>
      </c>
      <c r="I9" s="5" t="s">
        <v>34</v>
      </c>
      <c r="J9" s="129">
        <v>77.26</v>
      </c>
      <c r="K9" s="120">
        <v>74.64</v>
      </c>
      <c r="L9" s="122">
        <v>6.59</v>
      </c>
      <c r="M9" s="130">
        <v>9.92</v>
      </c>
      <c r="O9" s="182">
        <f t="shared" ref="O9:O11" si="4">J9/K9</f>
        <v>1.035101822</v>
      </c>
      <c r="R9" s="182">
        <f t="shared" ref="R9:R11" si="5">L9/M9</f>
        <v>0.6643145161</v>
      </c>
      <c r="X9" s="182"/>
    </row>
    <row r="10">
      <c r="A10" s="5" t="s">
        <v>35</v>
      </c>
      <c r="B10" s="131">
        <v>0.415</v>
      </c>
      <c r="C10" s="128">
        <v>0.37</v>
      </c>
      <c r="D10" s="133">
        <v>0.029</v>
      </c>
      <c r="E10" s="134">
        <v>0.029</v>
      </c>
      <c r="F10" s="127">
        <v>2.38</v>
      </c>
      <c r="G10" s="136">
        <v>2333.0</v>
      </c>
      <c r="I10" s="5" t="s">
        <v>35</v>
      </c>
      <c r="J10" s="139">
        <v>111.72</v>
      </c>
      <c r="K10" s="140">
        <v>109.52</v>
      </c>
      <c r="L10" s="133">
        <v>9.45</v>
      </c>
      <c r="M10" s="141">
        <v>8.25</v>
      </c>
      <c r="O10" s="182">
        <f t="shared" si="4"/>
        <v>1.020087655</v>
      </c>
      <c r="P10" s="182">
        <f>AVERAGE(O9:O11)</f>
        <v>1.029187859</v>
      </c>
      <c r="R10" s="182">
        <f t="shared" si="5"/>
        <v>1.145454545</v>
      </c>
      <c r="S10" s="182">
        <f>AVERAGE(R9:R11)</f>
        <v>1.267789687</v>
      </c>
      <c r="X10" s="182"/>
    </row>
    <row r="11">
      <c r="A11" s="5" t="s">
        <v>36</v>
      </c>
      <c r="B11" s="141">
        <v>0.3</v>
      </c>
      <c r="C11" s="128">
        <v>0.16</v>
      </c>
      <c r="D11" s="57">
        <v>0.03</v>
      </c>
      <c r="E11" s="134">
        <v>0.032</v>
      </c>
      <c r="F11" s="127">
        <v>1.374</v>
      </c>
      <c r="G11" s="136">
        <v>1331.0</v>
      </c>
      <c r="I11" s="5" t="s">
        <v>36</v>
      </c>
      <c r="J11" s="139">
        <v>60.27</v>
      </c>
      <c r="K11" s="140">
        <v>58.38</v>
      </c>
      <c r="L11" s="133">
        <v>49.84</v>
      </c>
      <c r="M11" s="132">
        <v>25.0</v>
      </c>
      <c r="O11" s="182">
        <f t="shared" si="4"/>
        <v>1.032374101</v>
      </c>
      <c r="R11" s="182">
        <f t="shared" si="5"/>
        <v>1.9936</v>
      </c>
      <c r="U11" s="184" t="s">
        <v>29</v>
      </c>
      <c r="V11" s="184" t="s">
        <v>23</v>
      </c>
      <c r="X11" s="182"/>
    </row>
    <row r="12">
      <c r="O12" s="182"/>
      <c r="R12" s="182"/>
      <c r="U12" s="5">
        <v>3.63</v>
      </c>
      <c r="V12" s="5">
        <v>4.42</v>
      </c>
      <c r="X12" s="182">
        <f t="shared" ref="X12:X14" si="6">U12/V12</f>
        <v>0.8212669683</v>
      </c>
    </row>
    <row r="13">
      <c r="B13" s="6" t="s">
        <v>56</v>
      </c>
      <c r="O13" s="182"/>
      <c r="R13" s="182"/>
      <c r="U13" s="5">
        <v>9.24</v>
      </c>
      <c r="V13" s="5">
        <v>9.22</v>
      </c>
      <c r="X13" s="182">
        <f t="shared" si="6"/>
        <v>1.002169197</v>
      </c>
      <c r="Y13" s="182">
        <f>AVERAGE(X12:X14)</f>
        <v>0.8116215791</v>
      </c>
    </row>
    <row r="14">
      <c r="B14" s="15" t="s">
        <v>4</v>
      </c>
      <c r="C14" s="16" t="s">
        <v>5</v>
      </c>
      <c r="D14" s="18" t="s">
        <v>8</v>
      </c>
      <c r="E14" s="19" t="s">
        <v>9</v>
      </c>
      <c r="F14" s="18" t="s">
        <v>12</v>
      </c>
      <c r="G14" s="20" t="s">
        <v>13</v>
      </c>
      <c r="J14" s="20" t="s">
        <v>18</v>
      </c>
      <c r="K14" s="16" t="s">
        <v>19</v>
      </c>
      <c r="L14" s="25" t="s">
        <v>20</v>
      </c>
      <c r="M14" s="26" t="s">
        <v>21</v>
      </c>
      <c r="O14" s="182"/>
      <c r="R14" s="182"/>
      <c r="U14" s="5">
        <v>2.14</v>
      </c>
      <c r="V14" s="5">
        <v>3.5</v>
      </c>
      <c r="X14" s="182">
        <f t="shared" si="6"/>
        <v>0.6114285714</v>
      </c>
    </row>
    <row r="15">
      <c r="A15" s="5" t="s">
        <v>30</v>
      </c>
      <c r="B15" s="172">
        <v>0.295</v>
      </c>
      <c r="C15" s="173">
        <v>0.2</v>
      </c>
      <c r="D15" s="122">
        <v>0.053</v>
      </c>
      <c r="E15" s="96">
        <v>0.04</v>
      </c>
      <c r="F15" s="174">
        <v>0.642</v>
      </c>
      <c r="G15" s="172">
        <v>0.682</v>
      </c>
      <c r="I15" s="5" t="s">
        <v>30</v>
      </c>
      <c r="J15" s="185">
        <v>9.02</v>
      </c>
      <c r="K15" s="159">
        <v>16.82</v>
      </c>
      <c r="L15" s="122">
        <v>11.32</v>
      </c>
      <c r="M15" s="130">
        <v>13.78</v>
      </c>
      <c r="O15" s="182">
        <f t="shared" ref="O15:O17" si="7">J15/K15</f>
        <v>0.5362663496</v>
      </c>
      <c r="R15" s="182">
        <f t="shared" ref="R15:R17" si="8">L15/M15</f>
        <v>0.8214804064</v>
      </c>
      <c r="X15" s="182"/>
    </row>
    <row r="16">
      <c r="A16" s="5" t="s">
        <v>32</v>
      </c>
      <c r="B16" s="160">
        <v>0.26</v>
      </c>
      <c r="C16" s="128">
        <v>0.38</v>
      </c>
      <c r="D16" s="127">
        <v>0.045</v>
      </c>
      <c r="E16" s="128">
        <v>0.035</v>
      </c>
      <c r="F16" s="127">
        <v>2.188</v>
      </c>
      <c r="G16" s="160">
        <v>1.326</v>
      </c>
      <c r="I16" s="5" t="s">
        <v>32</v>
      </c>
      <c r="J16" s="139">
        <v>42.65</v>
      </c>
      <c r="K16" s="140">
        <v>42.73</v>
      </c>
      <c r="L16" s="186">
        <v>4.0</v>
      </c>
      <c r="M16" s="141">
        <v>6.53</v>
      </c>
      <c r="O16" s="182">
        <f t="shared" si="7"/>
        <v>0.9981277791</v>
      </c>
      <c r="P16" s="182">
        <f>AVERAGE(O15:O17)</f>
        <v>0.8557621603</v>
      </c>
      <c r="R16" s="182">
        <f t="shared" si="8"/>
        <v>0.6125574273</v>
      </c>
      <c r="S16" s="182">
        <f>AVERAGE(R15:R17)</f>
        <v>0.8119273399</v>
      </c>
      <c r="X16" s="182"/>
    </row>
    <row r="17">
      <c r="A17" s="5" t="s">
        <v>31</v>
      </c>
      <c r="B17" s="160">
        <v>0.285</v>
      </c>
      <c r="C17" s="128">
        <v>0.355</v>
      </c>
      <c r="D17" s="127">
        <v>0.027</v>
      </c>
      <c r="E17" s="134">
        <v>0.022</v>
      </c>
      <c r="F17" s="187">
        <v>2.105</v>
      </c>
      <c r="G17" s="160">
        <v>1.353</v>
      </c>
      <c r="I17" s="5" t="s">
        <v>31</v>
      </c>
      <c r="J17" s="139">
        <v>113.99</v>
      </c>
      <c r="K17" s="140">
        <v>110.36</v>
      </c>
      <c r="L17" s="133">
        <v>17.23</v>
      </c>
      <c r="M17" s="141">
        <v>17.2</v>
      </c>
      <c r="O17" s="182">
        <f t="shared" si="7"/>
        <v>1.032892352</v>
      </c>
      <c r="R17" s="182">
        <f t="shared" si="8"/>
        <v>1.001744186</v>
      </c>
      <c r="U17" s="184" t="s">
        <v>29</v>
      </c>
      <c r="V17" s="184" t="s">
        <v>23</v>
      </c>
      <c r="X17" s="182"/>
    </row>
    <row r="18">
      <c r="A18" s="180"/>
      <c r="B18" s="181" t="s">
        <v>57</v>
      </c>
      <c r="H18" s="180"/>
      <c r="I18" s="180"/>
      <c r="J18" s="180"/>
      <c r="K18" s="180"/>
      <c r="L18" s="180"/>
      <c r="M18" s="180"/>
      <c r="N18" s="180"/>
      <c r="O18" s="182"/>
      <c r="R18" s="182"/>
      <c r="U18" s="5">
        <v>3.76</v>
      </c>
      <c r="V18" s="5">
        <v>5.66</v>
      </c>
      <c r="X18" s="182">
        <f t="shared" ref="X18:X20" si="9">U18/V18</f>
        <v>0.6643109541</v>
      </c>
    </row>
    <row r="19">
      <c r="A19" s="180"/>
      <c r="B19" s="188" t="s">
        <v>4</v>
      </c>
      <c r="C19" s="189" t="s">
        <v>5</v>
      </c>
      <c r="D19" s="190" t="s">
        <v>8</v>
      </c>
      <c r="E19" s="191" t="s">
        <v>9</v>
      </c>
      <c r="F19" s="190" t="s">
        <v>12</v>
      </c>
      <c r="G19" s="192" t="s">
        <v>13</v>
      </c>
      <c r="H19" s="180"/>
      <c r="I19" s="180"/>
      <c r="J19" s="192" t="s">
        <v>18</v>
      </c>
      <c r="K19" s="189" t="s">
        <v>19</v>
      </c>
      <c r="L19" s="193" t="s">
        <v>20</v>
      </c>
      <c r="M19" s="194" t="s">
        <v>21</v>
      </c>
      <c r="N19" s="180"/>
      <c r="O19" s="182"/>
      <c r="R19" s="182"/>
      <c r="U19" s="5">
        <v>7.62</v>
      </c>
      <c r="V19" s="5">
        <v>6.65</v>
      </c>
      <c r="X19" s="182">
        <f t="shared" si="9"/>
        <v>1.145864662</v>
      </c>
      <c r="Y19" s="182">
        <f>AVERAGE(X18:X20)</f>
        <v>1.268131756</v>
      </c>
    </row>
    <row r="20">
      <c r="A20" s="195" t="s">
        <v>38</v>
      </c>
      <c r="B20" s="196">
        <v>0.2</v>
      </c>
      <c r="C20" s="197">
        <v>0.315</v>
      </c>
      <c r="D20" s="198">
        <v>0.043</v>
      </c>
      <c r="E20" s="197">
        <v>0.04</v>
      </c>
      <c r="F20" s="198">
        <v>1.818</v>
      </c>
      <c r="G20" s="199">
        <v>2.07</v>
      </c>
      <c r="H20" s="180"/>
      <c r="I20" s="195" t="s">
        <v>38</v>
      </c>
      <c r="J20" s="200">
        <v>38.82</v>
      </c>
      <c r="K20" s="201">
        <v>51.07</v>
      </c>
      <c r="L20" s="198">
        <v>11.26</v>
      </c>
      <c r="M20" s="202">
        <v>17.3</v>
      </c>
      <c r="N20" s="180"/>
      <c r="O20" s="182">
        <f t="shared" ref="O20:O22" si="10">J20/K20</f>
        <v>0.7601331506</v>
      </c>
      <c r="R20" s="182">
        <f t="shared" ref="R20:R22" si="11">L20/M20</f>
        <v>0.650867052</v>
      </c>
      <c r="U20" s="5">
        <v>13.8</v>
      </c>
      <c r="V20" s="5">
        <v>6.92</v>
      </c>
      <c r="X20" s="182">
        <f t="shared" si="9"/>
        <v>1.994219653</v>
      </c>
    </row>
    <row r="21">
      <c r="A21" s="195" t="s">
        <v>39</v>
      </c>
      <c r="B21" s="203">
        <v>0.29</v>
      </c>
      <c r="C21" s="204">
        <v>0.38</v>
      </c>
      <c r="D21" s="205">
        <v>0.032</v>
      </c>
      <c r="E21" s="206">
        <v>0.027</v>
      </c>
      <c r="F21" s="205">
        <v>2.451</v>
      </c>
      <c r="G21" s="207">
        <v>2.398</v>
      </c>
      <c r="H21" s="180"/>
      <c r="I21" s="195" t="s">
        <v>39</v>
      </c>
      <c r="J21" s="208">
        <v>94.49</v>
      </c>
      <c r="K21" s="209">
        <v>129.86</v>
      </c>
      <c r="L21" s="210">
        <v>10.57</v>
      </c>
      <c r="M21" s="211">
        <v>14.61</v>
      </c>
      <c r="N21" s="180"/>
      <c r="O21" s="182">
        <f t="shared" si="10"/>
        <v>0.7276297551</v>
      </c>
      <c r="P21" s="182">
        <f>AVERAGE(O20:O22)</f>
        <v>0.9505329744</v>
      </c>
      <c r="R21" s="182">
        <f t="shared" si="11"/>
        <v>0.7234770705</v>
      </c>
      <c r="S21" s="182">
        <f>AVERAGE(R20:R22)</f>
        <v>0.7095597942</v>
      </c>
      <c r="X21" s="182"/>
    </row>
    <row r="22">
      <c r="A22" s="195" t="s">
        <v>40</v>
      </c>
      <c r="B22" s="203">
        <v>0.13</v>
      </c>
      <c r="C22" s="212">
        <v>0.26</v>
      </c>
      <c r="D22" s="213">
        <v>0.04</v>
      </c>
      <c r="E22" s="214">
        <v>0.048</v>
      </c>
      <c r="F22" s="215">
        <v>0.755</v>
      </c>
      <c r="G22" s="207">
        <v>0.797</v>
      </c>
      <c r="H22" s="180"/>
      <c r="I22" s="195" t="s">
        <v>40</v>
      </c>
      <c r="J22" s="208">
        <v>18.63</v>
      </c>
      <c r="K22" s="214">
        <v>13.66</v>
      </c>
      <c r="L22" s="210">
        <v>18.27</v>
      </c>
      <c r="M22" s="211">
        <v>24.22</v>
      </c>
      <c r="N22" s="180"/>
      <c r="O22" s="182">
        <f t="shared" si="10"/>
        <v>1.363836018</v>
      </c>
      <c r="R22" s="182">
        <f t="shared" si="11"/>
        <v>0.7543352601</v>
      </c>
      <c r="X22" s="182"/>
    </row>
    <row r="23">
      <c r="A23" s="180"/>
      <c r="B23" s="181" t="s">
        <v>58</v>
      </c>
      <c r="H23" s="180"/>
      <c r="I23" s="180"/>
      <c r="J23" s="180"/>
      <c r="K23" s="180"/>
      <c r="L23" s="180"/>
      <c r="M23" s="180"/>
      <c r="N23" s="180"/>
      <c r="O23" s="182"/>
      <c r="R23" s="182"/>
      <c r="U23" s="184" t="s">
        <v>29</v>
      </c>
      <c r="V23" s="184" t="s">
        <v>23</v>
      </c>
      <c r="X23" s="182"/>
    </row>
    <row r="24">
      <c r="A24" s="180"/>
      <c r="B24" s="188" t="s">
        <v>4</v>
      </c>
      <c r="C24" s="189" t="s">
        <v>5</v>
      </c>
      <c r="D24" s="190" t="s">
        <v>8</v>
      </c>
      <c r="E24" s="191" t="s">
        <v>9</v>
      </c>
      <c r="F24" s="190" t="s">
        <v>12</v>
      </c>
      <c r="G24" s="192" t="s">
        <v>13</v>
      </c>
      <c r="H24" s="180"/>
      <c r="I24" s="180"/>
      <c r="J24" s="192" t="s">
        <v>18</v>
      </c>
      <c r="K24" s="189" t="s">
        <v>19</v>
      </c>
      <c r="L24" s="193" t="s">
        <v>20</v>
      </c>
      <c r="M24" s="194" t="s">
        <v>21</v>
      </c>
      <c r="N24" s="180"/>
      <c r="O24" s="182"/>
      <c r="R24" s="182"/>
      <c r="U24" s="5">
        <v>2.12</v>
      </c>
      <c r="V24" s="5">
        <v>6.01</v>
      </c>
      <c r="X24" s="182">
        <f t="shared" ref="X24:X26" si="12">U24/V24</f>
        <v>0.3527454243</v>
      </c>
    </row>
    <row r="25">
      <c r="A25" s="195" t="s">
        <v>42</v>
      </c>
      <c r="B25" s="207">
        <v>0.32</v>
      </c>
      <c r="C25" s="214">
        <v>0.435</v>
      </c>
      <c r="D25" s="205">
        <v>0.022</v>
      </c>
      <c r="E25" s="214">
        <v>0.022</v>
      </c>
      <c r="F25" s="205">
        <v>1.851</v>
      </c>
      <c r="G25" s="207">
        <v>1.668</v>
      </c>
      <c r="H25" s="180"/>
      <c r="I25" s="195" t="s">
        <v>42</v>
      </c>
      <c r="J25" s="200">
        <v>150.98</v>
      </c>
      <c r="K25" s="201">
        <v>136.05</v>
      </c>
      <c r="L25" s="198">
        <v>6.1</v>
      </c>
      <c r="M25" s="199">
        <v>9.24</v>
      </c>
      <c r="N25" s="180"/>
      <c r="O25" s="182">
        <f t="shared" ref="O25:O27" si="13">J25/K25</f>
        <v>1.109739067</v>
      </c>
      <c r="R25" s="182">
        <f t="shared" ref="R25:R27" si="14">L25/M25</f>
        <v>0.6601731602</v>
      </c>
      <c r="U25" s="5">
        <v>4.86</v>
      </c>
      <c r="V25" s="5">
        <v>8.58</v>
      </c>
      <c r="X25" s="182">
        <f t="shared" si="12"/>
        <v>0.5664335664</v>
      </c>
      <c r="Y25" s="182">
        <f>AVERAGE(X24:X26)</f>
        <v>0.4308743247</v>
      </c>
    </row>
    <row r="26">
      <c r="A26" s="195" t="s">
        <v>43</v>
      </c>
      <c r="B26" s="207">
        <v>0.315</v>
      </c>
      <c r="C26" s="214">
        <v>0.44</v>
      </c>
      <c r="D26" s="210">
        <v>0.046</v>
      </c>
      <c r="E26" s="204">
        <v>0.042</v>
      </c>
      <c r="F26" s="205">
        <v>2.037</v>
      </c>
      <c r="G26" s="211">
        <v>2.137</v>
      </c>
      <c r="H26" s="180"/>
      <c r="I26" s="195" t="s">
        <v>43</v>
      </c>
      <c r="J26" s="216">
        <v>34.9</v>
      </c>
      <c r="K26" s="209">
        <v>47.83</v>
      </c>
      <c r="L26" s="210">
        <v>8.27</v>
      </c>
      <c r="M26" s="217">
        <v>9.6</v>
      </c>
      <c r="N26" s="180"/>
      <c r="O26" s="182">
        <f t="shared" si="13"/>
        <v>0.7296675727</v>
      </c>
      <c r="P26" s="182">
        <f>AVERAGE(O25:O27)</f>
        <v>0.9672604172</v>
      </c>
      <c r="R26" s="182">
        <f t="shared" si="14"/>
        <v>0.8614583333</v>
      </c>
      <c r="S26" s="182">
        <f>AVERAGE(R25:R27)</f>
        <v>0.9485594714</v>
      </c>
      <c r="U26" s="5">
        <v>1.8</v>
      </c>
      <c r="V26" s="5">
        <v>4.82</v>
      </c>
      <c r="X26" s="182">
        <f t="shared" si="12"/>
        <v>0.3734439834</v>
      </c>
    </row>
    <row r="27">
      <c r="A27" s="195" t="s">
        <v>44</v>
      </c>
      <c r="B27" s="207">
        <v>0.27</v>
      </c>
      <c r="C27" s="214">
        <v>0.36</v>
      </c>
      <c r="D27" s="213">
        <v>0.03</v>
      </c>
      <c r="E27" s="204">
        <v>0.03</v>
      </c>
      <c r="F27" s="205">
        <v>1.328</v>
      </c>
      <c r="G27" s="207">
        <v>1.25</v>
      </c>
      <c r="H27" s="180"/>
      <c r="I27" s="195" t="s">
        <v>44</v>
      </c>
      <c r="J27" s="208">
        <v>58.25</v>
      </c>
      <c r="K27" s="209">
        <v>54.83</v>
      </c>
      <c r="L27" s="210">
        <v>9.03</v>
      </c>
      <c r="M27" s="211">
        <v>6.82</v>
      </c>
      <c r="N27" s="180"/>
      <c r="O27" s="182">
        <f t="shared" si="13"/>
        <v>1.062374612</v>
      </c>
      <c r="R27" s="182">
        <f t="shared" si="14"/>
        <v>1.324046921</v>
      </c>
      <c r="X27" s="182"/>
    </row>
    <row r="28">
      <c r="A28" s="180"/>
      <c r="B28" s="181" t="s">
        <v>59</v>
      </c>
      <c r="H28" s="180"/>
      <c r="I28" s="180"/>
      <c r="J28" s="180"/>
      <c r="K28" s="180"/>
      <c r="L28" s="180"/>
      <c r="M28" s="180"/>
      <c r="N28" s="180"/>
      <c r="O28" s="182"/>
      <c r="R28" s="182"/>
      <c r="X28" s="182"/>
    </row>
    <row r="29">
      <c r="A29" s="180"/>
      <c r="B29" s="218" t="s">
        <v>4</v>
      </c>
      <c r="C29" s="219" t="s">
        <v>5</v>
      </c>
      <c r="D29" s="220" t="s">
        <v>8</v>
      </c>
      <c r="E29" s="221" t="s">
        <v>9</v>
      </c>
      <c r="F29" s="220" t="s">
        <v>12</v>
      </c>
      <c r="G29" s="222" t="s">
        <v>13</v>
      </c>
      <c r="H29" s="180"/>
      <c r="I29" s="180"/>
      <c r="J29" s="222" t="s">
        <v>18</v>
      </c>
      <c r="K29" s="219" t="s">
        <v>19</v>
      </c>
      <c r="L29" s="223" t="s">
        <v>20</v>
      </c>
      <c r="M29" s="224" t="s">
        <v>21</v>
      </c>
      <c r="N29" s="180"/>
      <c r="O29" s="182"/>
      <c r="R29" s="182"/>
      <c r="U29" s="184" t="s">
        <v>29</v>
      </c>
      <c r="V29" s="184" t="s">
        <v>23</v>
      </c>
      <c r="X29" s="182"/>
    </row>
    <row r="30">
      <c r="A30" s="195" t="s">
        <v>50</v>
      </c>
      <c r="B30" s="207">
        <v>0.365</v>
      </c>
      <c r="C30" s="214">
        <v>0.3</v>
      </c>
      <c r="D30" s="205">
        <v>0.027</v>
      </c>
      <c r="E30" s="206">
        <v>0.019</v>
      </c>
      <c r="F30" s="205">
        <v>1.954</v>
      </c>
      <c r="G30" s="207">
        <v>1.17</v>
      </c>
      <c r="H30" s="180"/>
      <c r="I30" s="195" t="s">
        <v>50</v>
      </c>
      <c r="J30" s="208">
        <v>105.81</v>
      </c>
      <c r="K30" s="209">
        <v>127.95</v>
      </c>
      <c r="L30" s="210">
        <v>7.83</v>
      </c>
      <c r="M30" s="211">
        <v>19.88</v>
      </c>
      <c r="N30" s="180"/>
      <c r="O30" s="182">
        <f t="shared" ref="O30:O32" si="15">J30/K30</f>
        <v>0.8269636577</v>
      </c>
      <c r="R30" s="182">
        <f t="shared" ref="R30:R32" si="16">L30/M30</f>
        <v>0.3938631791</v>
      </c>
      <c r="U30" s="5">
        <v>4.55</v>
      </c>
      <c r="V30" s="5">
        <v>6.89</v>
      </c>
      <c r="X30" s="182">
        <f t="shared" ref="X30:X32" si="17">U30/V30</f>
        <v>0.6603773585</v>
      </c>
    </row>
    <row r="31">
      <c r="A31" s="195" t="s">
        <v>51</v>
      </c>
      <c r="B31" s="207">
        <v>0.365</v>
      </c>
      <c r="C31" s="214">
        <v>0.3</v>
      </c>
      <c r="D31" s="205">
        <v>0.027</v>
      </c>
      <c r="E31" s="206">
        <v>0.021</v>
      </c>
      <c r="F31" s="205">
        <v>2.307</v>
      </c>
      <c r="G31" s="211">
        <v>1.385</v>
      </c>
      <c r="H31" s="180"/>
      <c r="I31" s="195" t="s">
        <v>51</v>
      </c>
      <c r="J31" s="208">
        <v>124.93</v>
      </c>
      <c r="K31" s="209">
        <v>123.99</v>
      </c>
      <c r="L31" s="210">
        <v>16.03</v>
      </c>
      <c r="M31" s="211">
        <v>14.85</v>
      </c>
      <c r="N31" s="180"/>
      <c r="O31" s="182">
        <f t="shared" si="15"/>
        <v>1.007581257</v>
      </c>
      <c r="P31" s="182">
        <f>AVERAGE(O30:O32)</f>
        <v>0.9391133624</v>
      </c>
      <c r="R31" s="182">
        <f t="shared" si="16"/>
        <v>1.079461279</v>
      </c>
      <c r="S31" s="182">
        <f>AVERAGE(R30:R32)</f>
        <v>1.091614299</v>
      </c>
      <c r="U31" s="5">
        <v>6.17</v>
      </c>
      <c r="V31" s="5">
        <v>7.16</v>
      </c>
      <c r="X31" s="182">
        <f t="shared" si="17"/>
        <v>0.8617318436</v>
      </c>
      <c r="Y31" s="182">
        <f>AVERAGE(X30:X32)</f>
        <v>0.9489893197</v>
      </c>
    </row>
    <row r="32">
      <c r="A32" s="195" t="s">
        <v>52</v>
      </c>
      <c r="B32" s="207">
        <v>0.285</v>
      </c>
      <c r="C32" s="214">
        <v>0.38</v>
      </c>
      <c r="D32" s="205">
        <v>0.026</v>
      </c>
      <c r="E32" s="214">
        <v>0.021</v>
      </c>
      <c r="F32" s="205">
        <v>2.064</v>
      </c>
      <c r="G32" s="207">
        <v>1.37</v>
      </c>
      <c r="H32" s="180"/>
      <c r="I32" s="195" t="s">
        <v>52</v>
      </c>
      <c r="J32" s="208">
        <v>120.53</v>
      </c>
      <c r="K32" s="209">
        <v>122.64</v>
      </c>
      <c r="L32" s="210">
        <v>16.61</v>
      </c>
      <c r="M32" s="211">
        <v>9.22</v>
      </c>
      <c r="N32" s="180"/>
      <c r="O32" s="182">
        <f t="shared" si="15"/>
        <v>0.9827951729</v>
      </c>
      <c r="R32" s="182">
        <f t="shared" si="16"/>
        <v>1.801518438</v>
      </c>
      <c r="U32" s="5">
        <v>4.69</v>
      </c>
      <c r="V32" s="5">
        <v>3.54</v>
      </c>
      <c r="X32" s="182">
        <f t="shared" si="17"/>
        <v>1.324858757</v>
      </c>
    </row>
    <row r="33">
      <c r="A33" s="180"/>
      <c r="B33" s="181" t="s">
        <v>60</v>
      </c>
      <c r="H33" s="180"/>
      <c r="I33" s="180"/>
      <c r="J33" s="180"/>
      <c r="K33" s="180"/>
      <c r="L33" s="180"/>
      <c r="M33" s="180"/>
      <c r="N33" s="180"/>
      <c r="R33" s="182"/>
      <c r="X33" s="182"/>
    </row>
    <row r="34">
      <c r="A34" s="180"/>
      <c r="B34" s="188" t="s">
        <v>4</v>
      </c>
      <c r="C34" s="189" t="s">
        <v>5</v>
      </c>
      <c r="D34" s="190" t="s">
        <v>8</v>
      </c>
      <c r="E34" s="191" t="s">
        <v>9</v>
      </c>
      <c r="F34" s="190" t="s">
        <v>12</v>
      </c>
      <c r="G34" s="192" t="s">
        <v>13</v>
      </c>
      <c r="H34" s="180"/>
      <c r="I34" s="180"/>
      <c r="J34" s="192" t="s">
        <v>18</v>
      </c>
      <c r="K34" s="189" t="s">
        <v>19</v>
      </c>
      <c r="L34" s="193" t="s">
        <v>20</v>
      </c>
      <c r="M34" s="194" t="s">
        <v>21</v>
      </c>
      <c r="N34" s="180"/>
      <c r="O34" s="182"/>
      <c r="R34" s="182"/>
      <c r="X34" s="182"/>
    </row>
    <row r="35">
      <c r="A35" s="195" t="s">
        <v>46</v>
      </c>
      <c r="B35" s="225">
        <v>0.43</v>
      </c>
      <c r="C35" s="226">
        <v>0.37</v>
      </c>
      <c r="D35" s="227">
        <v>0.029</v>
      </c>
      <c r="E35" s="226">
        <v>0.043</v>
      </c>
      <c r="F35" s="227">
        <v>2.032</v>
      </c>
      <c r="G35" s="225">
        <v>2.639</v>
      </c>
      <c r="H35" s="180"/>
      <c r="I35" s="195" t="s">
        <v>46</v>
      </c>
      <c r="J35" s="200">
        <v>95.38</v>
      </c>
      <c r="K35" s="201">
        <v>56.35</v>
      </c>
      <c r="L35" s="198">
        <v>8.44</v>
      </c>
      <c r="M35" s="199">
        <v>4.01</v>
      </c>
      <c r="N35" s="180"/>
      <c r="O35" s="182">
        <f t="shared" ref="O35:O37" si="18">J35/K35</f>
        <v>1.692635315</v>
      </c>
      <c r="R35" s="182">
        <f t="shared" ref="R35:R37" si="19">L35/M35</f>
        <v>2.104738155</v>
      </c>
      <c r="U35" s="184" t="s">
        <v>29</v>
      </c>
      <c r="V35" s="184" t="s">
        <v>23</v>
      </c>
      <c r="X35" s="182"/>
    </row>
    <row r="36">
      <c r="A36" s="195" t="s">
        <v>47</v>
      </c>
      <c r="B36" s="211">
        <v>0.36</v>
      </c>
      <c r="C36" s="214">
        <v>0.465</v>
      </c>
      <c r="D36" s="205">
        <v>0.024</v>
      </c>
      <c r="E36" s="214">
        <v>0.042</v>
      </c>
      <c r="F36" s="205">
        <v>2.356</v>
      </c>
      <c r="G36" s="228">
        <v>2972.0</v>
      </c>
      <c r="H36" s="180"/>
      <c r="I36" s="195" t="s">
        <v>47</v>
      </c>
      <c r="J36" s="208">
        <v>161.47</v>
      </c>
      <c r="K36" s="209">
        <v>66.51</v>
      </c>
      <c r="L36" s="210">
        <v>14.61</v>
      </c>
      <c r="M36" s="217">
        <v>3.5</v>
      </c>
      <c r="N36" s="180"/>
      <c r="O36" s="182">
        <f t="shared" si="18"/>
        <v>2.427755225</v>
      </c>
      <c r="P36" s="182">
        <f>AVERAGE(O35:O37)</f>
        <v>1.834831839</v>
      </c>
      <c r="R36" s="182">
        <f t="shared" si="19"/>
        <v>4.174285714</v>
      </c>
      <c r="S36" s="182">
        <f>AVERAGE(R35:R37)</f>
        <v>2.81054782</v>
      </c>
      <c r="U36" s="5">
        <v>7.07</v>
      </c>
      <c r="V36" s="5">
        <v>3.36</v>
      </c>
      <c r="X36" s="182">
        <f t="shared" ref="X36:X38" si="20">U36/V36</f>
        <v>2.104166667</v>
      </c>
    </row>
    <row r="37">
      <c r="A37" s="195" t="s">
        <v>48</v>
      </c>
      <c r="B37" s="207">
        <v>0.42</v>
      </c>
      <c r="C37" s="214">
        <v>0.5</v>
      </c>
      <c r="D37" s="210">
        <v>0.019</v>
      </c>
      <c r="E37" s="214">
        <v>0.026</v>
      </c>
      <c r="F37" s="205">
        <v>2.556</v>
      </c>
      <c r="G37" s="207">
        <v>3.458</v>
      </c>
      <c r="H37" s="180"/>
      <c r="I37" s="195" t="s">
        <v>48</v>
      </c>
      <c r="J37" s="208">
        <v>279.52</v>
      </c>
      <c r="K37" s="209">
        <v>201.95</v>
      </c>
      <c r="L37" s="210">
        <v>9.45</v>
      </c>
      <c r="M37" s="211">
        <v>4.39</v>
      </c>
      <c r="N37" s="180"/>
      <c r="O37" s="182">
        <f t="shared" si="18"/>
        <v>1.384104976</v>
      </c>
      <c r="R37" s="182">
        <f t="shared" si="19"/>
        <v>2.15261959</v>
      </c>
      <c r="U37" s="5">
        <v>13.0</v>
      </c>
      <c r="V37" s="5">
        <v>3.12</v>
      </c>
      <c r="X37" s="182">
        <f t="shared" si="20"/>
        <v>4.166666667</v>
      </c>
      <c r="Y37" s="182">
        <f>AVERAGE(X36:X38)</f>
        <v>2.810442387</v>
      </c>
    </row>
    <row r="38">
      <c r="U38" s="5">
        <v>10.5</v>
      </c>
      <c r="V38" s="5">
        <v>4.86</v>
      </c>
      <c r="X38" s="182">
        <f t="shared" si="20"/>
        <v>2.160493827</v>
      </c>
    </row>
    <row r="39">
      <c r="X39" s="182"/>
    </row>
    <row r="40">
      <c r="X40" s="182"/>
    </row>
    <row r="41">
      <c r="U41" s="184" t="s">
        <v>29</v>
      </c>
      <c r="V41" s="184" t="s">
        <v>23</v>
      </c>
      <c r="X41" s="182"/>
    </row>
    <row r="42">
      <c r="U42" s="5">
        <v>4.53</v>
      </c>
      <c r="V42" s="5">
        <v>11.5</v>
      </c>
      <c r="X42" s="182">
        <f t="shared" ref="X42:X44" si="21">U42/V42</f>
        <v>0.3939130435</v>
      </c>
    </row>
    <row r="43">
      <c r="U43" s="5">
        <v>9.28</v>
      </c>
      <c r="V43" s="5">
        <v>8.6</v>
      </c>
      <c r="X43" s="182">
        <f t="shared" si="21"/>
        <v>1.079069767</v>
      </c>
      <c r="Y43" s="182">
        <f>AVERAGE(X42:X44)</f>
        <v>1.091493646</v>
      </c>
    </row>
    <row r="44">
      <c r="U44" s="5">
        <v>9.62</v>
      </c>
      <c r="V44" s="5">
        <v>5.34</v>
      </c>
      <c r="X44" s="182">
        <f t="shared" si="21"/>
        <v>1.801498127</v>
      </c>
    </row>
    <row r="45">
      <c r="L45" s="29" t="s">
        <v>61</v>
      </c>
    </row>
  </sheetData>
  <mergeCells count="10">
    <mergeCell ref="B23:G23"/>
    <mergeCell ref="B28:G28"/>
    <mergeCell ref="B33:G33"/>
    <mergeCell ref="C1:F1"/>
    <mergeCell ref="J1:M1"/>
    <mergeCell ref="D2:E2"/>
    <mergeCell ref="F2:G2"/>
    <mergeCell ref="B7:G7"/>
    <mergeCell ref="B13:G13"/>
    <mergeCell ref="B18:G1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C1" s="1" t="s">
        <v>0</v>
      </c>
      <c r="J1" s="4" t="s">
        <v>1</v>
      </c>
    </row>
    <row r="2">
      <c r="A2" s="180"/>
      <c r="B2" s="180"/>
      <c r="C2" s="180"/>
      <c r="D2" s="181" t="s">
        <v>2</v>
      </c>
      <c r="F2" s="181"/>
      <c r="H2" s="180"/>
      <c r="I2" s="180"/>
      <c r="J2" s="180"/>
      <c r="K2" s="180"/>
      <c r="L2" s="180"/>
      <c r="M2" s="180"/>
      <c r="N2" s="180"/>
    </row>
    <row r="3">
      <c r="B3" s="15" t="s">
        <v>4</v>
      </c>
      <c r="C3" s="16" t="s">
        <v>5</v>
      </c>
      <c r="D3" s="18" t="s">
        <v>8</v>
      </c>
      <c r="E3" s="19" t="s">
        <v>9</v>
      </c>
      <c r="F3" s="18" t="s">
        <v>12</v>
      </c>
      <c r="G3" s="20" t="s">
        <v>13</v>
      </c>
      <c r="J3" s="20" t="s">
        <v>18</v>
      </c>
      <c r="K3" s="16" t="s">
        <v>19</v>
      </c>
      <c r="L3" s="25" t="s">
        <v>20</v>
      </c>
      <c r="M3" s="26" t="s">
        <v>21</v>
      </c>
      <c r="O3" s="29" t="s">
        <v>62</v>
      </c>
      <c r="R3" s="29" t="s">
        <v>63</v>
      </c>
      <c r="S3" s="29" t="s">
        <v>64</v>
      </c>
    </row>
    <row r="4">
      <c r="A4" s="5" t="s">
        <v>24</v>
      </c>
      <c r="B4" s="172">
        <v>0.31</v>
      </c>
      <c r="C4" s="173">
        <v>0.255</v>
      </c>
      <c r="D4" s="122">
        <v>0.046</v>
      </c>
      <c r="E4" s="173">
        <v>0.024</v>
      </c>
      <c r="F4" s="174">
        <v>1.883</v>
      </c>
      <c r="G4" s="172">
        <v>0.974</v>
      </c>
      <c r="I4" s="5" t="s">
        <v>24</v>
      </c>
      <c r="J4" s="129">
        <v>35.13</v>
      </c>
      <c r="K4" s="159">
        <v>66.75</v>
      </c>
      <c r="L4" s="122">
        <v>11.82</v>
      </c>
      <c r="M4" s="130">
        <v>29.17</v>
      </c>
      <c r="O4" s="229">
        <f t="shared" ref="O4:O6" si="1">K4-J4</f>
        <v>31.62</v>
      </c>
      <c r="R4" s="229">
        <f t="shared" ref="R4:R6" si="2">M4-L4</f>
        <v>17.35</v>
      </c>
      <c r="W4" s="29"/>
    </row>
    <row r="5">
      <c r="A5" s="5" t="s">
        <v>25</v>
      </c>
      <c r="B5" s="160">
        <v>0.32</v>
      </c>
      <c r="C5" s="128">
        <v>0.21</v>
      </c>
      <c r="D5" s="133">
        <v>0.041</v>
      </c>
      <c r="E5" s="128">
        <v>0.025</v>
      </c>
      <c r="F5" s="127">
        <v>1.646</v>
      </c>
      <c r="G5" s="160">
        <v>0.887</v>
      </c>
      <c r="I5" s="5" t="s">
        <v>25</v>
      </c>
      <c r="J5" s="139">
        <v>38.65</v>
      </c>
      <c r="K5" s="140">
        <v>56.02</v>
      </c>
      <c r="L5" s="133">
        <v>12.48</v>
      </c>
      <c r="M5" s="141">
        <v>18.58</v>
      </c>
      <c r="O5" s="229">
        <f t="shared" si="1"/>
        <v>17.37</v>
      </c>
      <c r="P5" s="229">
        <f>AVERAGE(O4:O6)</f>
        <v>48.67666667</v>
      </c>
      <c r="R5" s="229">
        <f t="shared" si="2"/>
        <v>6.1</v>
      </c>
      <c r="S5" s="229">
        <f>AVERAGE(R4:R6)</f>
        <v>7.883333333</v>
      </c>
      <c r="U5" s="183"/>
      <c r="V5" s="184"/>
    </row>
    <row r="6">
      <c r="A6" s="5" t="s">
        <v>26</v>
      </c>
      <c r="B6" s="160">
        <v>0.24</v>
      </c>
      <c r="C6" s="128">
        <v>0.355</v>
      </c>
      <c r="D6" s="133">
        <v>0.024</v>
      </c>
      <c r="E6" s="128">
        <v>0.013</v>
      </c>
      <c r="F6" s="127">
        <v>2.698</v>
      </c>
      <c r="G6" s="160">
        <v>1.207</v>
      </c>
      <c r="I6" s="5" t="s">
        <v>26</v>
      </c>
      <c r="J6" s="139">
        <v>184.91</v>
      </c>
      <c r="K6" s="140">
        <v>281.95</v>
      </c>
      <c r="L6" s="133">
        <v>32.7</v>
      </c>
      <c r="M6" s="141">
        <v>32.9</v>
      </c>
      <c r="O6" s="229">
        <f t="shared" si="1"/>
        <v>97.04</v>
      </c>
      <c r="R6" s="229">
        <f t="shared" si="2"/>
        <v>0.2</v>
      </c>
      <c r="X6" s="182"/>
    </row>
    <row r="7">
      <c r="B7" s="6" t="s">
        <v>55</v>
      </c>
      <c r="O7" s="229"/>
      <c r="R7" s="229"/>
      <c r="X7" s="182"/>
    </row>
    <row r="8">
      <c r="B8" s="15" t="s">
        <v>4</v>
      </c>
      <c r="C8" s="16" t="s">
        <v>5</v>
      </c>
      <c r="D8" s="18" t="s">
        <v>8</v>
      </c>
      <c r="E8" s="19" t="s">
        <v>9</v>
      </c>
      <c r="F8" s="18" t="s">
        <v>12</v>
      </c>
      <c r="G8" s="20" t="s">
        <v>13</v>
      </c>
      <c r="J8" s="20" t="s">
        <v>18</v>
      </c>
      <c r="K8" s="16" t="s">
        <v>19</v>
      </c>
      <c r="L8" s="25" t="s">
        <v>20</v>
      </c>
      <c r="M8" s="26" t="s">
        <v>21</v>
      </c>
      <c r="O8" s="229"/>
      <c r="R8" s="229"/>
      <c r="X8" s="182"/>
    </row>
    <row r="9">
      <c r="A9" s="5" t="s">
        <v>34</v>
      </c>
      <c r="B9" s="119">
        <v>0.27</v>
      </c>
      <c r="C9" s="120">
        <v>0.39</v>
      </c>
      <c r="D9" s="122">
        <v>0.029</v>
      </c>
      <c r="E9" s="120">
        <v>0.029</v>
      </c>
      <c r="F9" s="122">
        <v>1.646</v>
      </c>
      <c r="G9" s="124">
        <v>1590.0</v>
      </c>
      <c r="I9" s="5" t="s">
        <v>34</v>
      </c>
      <c r="J9" s="129">
        <v>77.26</v>
      </c>
      <c r="K9" s="120">
        <v>74.64</v>
      </c>
      <c r="L9" s="122">
        <v>6.59</v>
      </c>
      <c r="M9" s="130">
        <v>9.92</v>
      </c>
      <c r="O9" s="229">
        <f t="shared" ref="O9:O11" si="3">K9-J9</f>
        <v>-2.62</v>
      </c>
      <c r="R9" s="229">
        <f t="shared" ref="R9:R12" si="4">M9-L9</f>
        <v>3.33</v>
      </c>
      <c r="X9" s="182"/>
    </row>
    <row r="10">
      <c r="A10" s="5" t="s">
        <v>35</v>
      </c>
      <c r="B10" s="131">
        <v>0.415</v>
      </c>
      <c r="C10" s="128">
        <v>0.37</v>
      </c>
      <c r="D10" s="133">
        <v>0.029</v>
      </c>
      <c r="E10" s="134">
        <v>0.029</v>
      </c>
      <c r="F10" s="127">
        <v>2.38</v>
      </c>
      <c r="G10" s="136">
        <v>2333.0</v>
      </c>
      <c r="I10" s="5" t="s">
        <v>35</v>
      </c>
      <c r="J10" s="139">
        <v>111.72</v>
      </c>
      <c r="K10" s="140">
        <v>109.52</v>
      </c>
      <c r="L10" s="133">
        <v>9.45</v>
      </c>
      <c r="M10" s="141">
        <v>8.25</v>
      </c>
      <c r="O10" s="229">
        <f t="shared" si="3"/>
        <v>-2.2</v>
      </c>
      <c r="P10" s="229">
        <f>AVERAGE(O9:O11)</f>
        <v>-2.236666667</v>
      </c>
      <c r="R10" s="229">
        <f t="shared" si="4"/>
        <v>-1.2</v>
      </c>
      <c r="S10" s="229">
        <f>AVERAGE(R9:R11)</f>
        <v>-7.57</v>
      </c>
      <c r="X10" s="182"/>
    </row>
    <row r="11">
      <c r="A11" s="5" t="s">
        <v>36</v>
      </c>
      <c r="B11" s="141">
        <v>0.3</v>
      </c>
      <c r="C11" s="128">
        <v>0.16</v>
      </c>
      <c r="D11" s="57">
        <v>0.03</v>
      </c>
      <c r="E11" s="134">
        <v>0.032</v>
      </c>
      <c r="F11" s="127">
        <v>1.374</v>
      </c>
      <c r="G11" s="136">
        <v>1331.0</v>
      </c>
      <c r="I11" s="5" t="s">
        <v>36</v>
      </c>
      <c r="J11" s="139">
        <v>60.27</v>
      </c>
      <c r="K11" s="140">
        <v>58.38</v>
      </c>
      <c r="L11" s="133">
        <v>49.84</v>
      </c>
      <c r="M11" s="132">
        <v>25.0</v>
      </c>
      <c r="O11" s="229">
        <f t="shared" si="3"/>
        <v>-1.89</v>
      </c>
      <c r="R11" s="229">
        <f t="shared" si="4"/>
        <v>-24.84</v>
      </c>
      <c r="U11" s="184"/>
      <c r="V11" s="184"/>
      <c r="X11" s="182"/>
    </row>
    <row r="12">
      <c r="O12" s="229"/>
      <c r="R12" s="229">
        <f t="shared" si="4"/>
        <v>0</v>
      </c>
      <c r="X12" s="182"/>
    </row>
    <row r="13">
      <c r="B13" s="6" t="s">
        <v>56</v>
      </c>
      <c r="O13" s="229"/>
      <c r="R13" s="229"/>
      <c r="X13" s="182"/>
    </row>
    <row r="14">
      <c r="B14" s="15" t="s">
        <v>4</v>
      </c>
      <c r="C14" s="16" t="s">
        <v>5</v>
      </c>
      <c r="D14" s="18" t="s">
        <v>8</v>
      </c>
      <c r="E14" s="19" t="s">
        <v>9</v>
      </c>
      <c r="F14" s="18" t="s">
        <v>12</v>
      </c>
      <c r="G14" s="20" t="s">
        <v>13</v>
      </c>
      <c r="J14" s="20" t="s">
        <v>18</v>
      </c>
      <c r="K14" s="16" t="s">
        <v>19</v>
      </c>
      <c r="L14" s="25" t="s">
        <v>20</v>
      </c>
      <c r="M14" s="26" t="s">
        <v>21</v>
      </c>
      <c r="O14" s="229"/>
      <c r="R14" s="229"/>
      <c r="X14" s="182"/>
    </row>
    <row r="15">
      <c r="A15" s="5" t="s">
        <v>30</v>
      </c>
      <c r="B15" s="172">
        <v>0.295</v>
      </c>
      <c r="C15" s="173">
        <v>0.2</v>
      </c>
      <c r="D15" s="122">
        <v>0.053</v>
      </c>
      <c r="E15" s="96">
        <v>0.04</v>
      </c>
      <c r="F15" s="174">
        <v>0.642</v>
      </c>
      <c r="G15" s="172">
        <v>0.682</v>
      </c>
      <c r="I15" s="5" t="s">
        <v>30</v>
      </c>
      <c r="J15" s="185">
        <v>9.02</v>
      </c>
      <c r="K15" s="159">
        <v>16.82</v>
      </c>
      <c r="L15" s="122">
        <v>11.32</v>
      </c>
      <c r="M15" s="130">
        <v>13.78</v>
      </c>
      <c r="O15" s="229">
        <f t="shared" ref="O15:O17" si="5">K15-J15</f>
        <v>7.8</v>
      </c>
      <c r="R15" s="229">
        <f t="shared" ref="R15:R17" si="6">M15-L15</f>
        <v>2.46</v>
      </c>
      <c r="X15" s="182"/>
    </row>
    <row r="16">
      <c r="A16" s="5" t="s">
        <v>32</v>
      </c>
      <c r="B16" s="160">
        <v>0.26</v>
      </c>
      <c r="C16" s="128">
        <v>0.38</v>
      </c>
      <c r="D16" s="127">
        <v>0.045</v>
      </c>
      <c r="E16" s="128">
        <v>0.035</v>
      </c>
      <c r="F16" s="127">
        <v>2.188</v>
      </c>
      <c r="G16" s="160">
        <v>1.326</v>
      </c>
      <c r="I16" s="5" t="s">
        <v>32</v>
      </c>
      <c r="J16" s="139">
        <v>42.65</v>
      </c>
      <c r="K16" s="140">
        <v>42.73</v>
      </c>
      <c r="L16" s="186">
        <v>4.0</v>
      </c>
      <c r="M16" s="141">
        <v>6.53</v>
      </c>
      <c r="O16" s="229">
        <f t="shared" si="5"/>
        <v>0.08</v>
      </c>
      <c r="P16" s="229">
        <f>AVERAGE(O15:O17)</f>
        <v>1.416666667</v>
      </c>
      <c r="R16" s="229">
        <f t="shared" si="6"/>
        <v>2.53</v>
      </c>
      <c r="S16" s="229">
        <f>AVERAGE(R15:R17)</f>
        <v>1.653333333</v>
      </c>
      <c r="U16" s="183" t="s">
        <v>22</v>
      </c>
      <c r="V16" s="184" t="s">
        <v>23</v>
      </c>
      <c r="X16" s="29" t="s">
        <v>65</v>
      </c>
    </row>
    <row r="17">
      <c r="A17" s="5" t="s">
        <v>31</v>
      </c>
      <c r="B17" s="160">
        <v>0.285</v>
      </c>
      <c r="C17" s="128">
        <v>0.355</v>
      </c>
      <c r="D17" s="127">
        <v>0.027</v>
      </c>
      <c r="E17" s="134">
        <v>0.022</v>
      </c>
      <c r="F17" s="187">
        <v>2.105</v>
      </c>
      <c r="G17" s="160">
        <v>1.353</v>
      </c>
      <c r="I17" s="5" t="s">
        <v>31</v>
      </c>
      <c r="J17" s="139">
        <v>113.99</v>
      </c>
      <c r="K17" s="140">
        <v>110.36</v>
      </c>
      <c r="L17" s="133">
        <v>17.23</v>
      </c>
      <c r="M17" s="141">
        <v>17.2</v>
      </c>
      <c r="O17" s="229">
        <f t="shared" si="5"/>
        <v>-3.63</v>
      </c>
      <c r="R17" s="229">
        <f t="shared" si="6"/>
        <v>-0.03</v>
      </c>
      <c r="U17" s="5">
        <v>4.94</v>
      </c>
      <c r="V17" s="5">
        <v>12.2</v>
      </c>
      <c r="X17" s="229">
        <f t="shared" ref="X17:X19" si="7">V17-U17</f>
        <v>7.26</v>
      </c>
    </row>
    <row r="18">
      <c r="A18" s="180"/>
      <c r="B18" s="181" t="s">
        <v>57</v>
      </c>
      <c r="H18" s="180"/>
      <c r="I18" s="180"/>
      <c r="J18" s="180"/>
      <c r="K18" s="180"/>
      <c r="L18" s="180"/>
      <c r="M18" s="180"/>
      <c r="N18" s="180"/>
      <c r="O18" s="229"/>
      <c r="R18" s="229"/>
      <c r="U18" s="5">
        <v>4.59</v>
      </c>
      <c r="V18" s="5">
        <v>6.83</v>
      </c>
      <c r="X18" s="229">
        <f t="shared" si="7"/>
        <v>2.24</v>
      </c>
      <c r="Y18" s="229">
        <f>AVERAGE(X17:X19)</f>
        <v>3.166666667</v>
      </c>
    </row>
    <row r="19">
      <c r="A19" s="180"/>
      <c r="B19" s="188" t="s">
        <v>4</v>
      </c>
      <c r="C19" s="189" t="s">
        <v>5</v>
      </c>
      <c r="D19" s="190" t="s">
        <v>8</v>
      </c>
      <c r="E19" s="191" t="s">
        <v>9</v>
      </c>
      <c r="F19" s="190" t="s">
        <v>12</v>
      </c>
      <c r="G19" s="192" t="s">
        <v>13</v>
      </c>
      <c r="H19" s="180"/>
      <c r="I19" s="180"/>
      <c r="J19" s="192" t="s">
        <v>18</v>
      </c>
      <c r="K19" s="189" t="s">
        <v>19</v>
      </c>
      <c r="L19" s="193" t="s">
        <v>20</v>
      </c>
      <c r="M19" s="194" t="s">
        <v>21</v>
      </c>
      <c r="N19" s="180"/>
      <c r="O19" s="229"/>
      <c r="R19" s="229"/>
      <c r="U19" s="5">
        <v>15.2</v>
      </c>
      <c r="V19" s="5">
        <v>15.2</v>
      </c>
      <c r="X19" s="229">
        <f t="shared" si="7"/>
        <v>0</v>
      </c>
    </row>
    <row r="20">
      <c r="A20" s="195" t="s">
        <v>38</v>
      </c>
      <c r="B20" s="196">
        <v>0.2</v>
      </c>
      <c r="C20" s="197">
        <v>0.315</v>
      </c>
      <c r="D20" s="198">
        <v>0.043</v>
      </c>
      <c r="E20" s="197">
        <v>0.04</v>
      </c>
      <c r="F20" s="198">
        <v>1.818</v>
      </c>
      <c r="G20" s="199">
        <v>2.07</v>
      </c>
      <c r="H20" s="180"/>
      <c r="I20" s="195" t="s">
        <v>38</v>
      </c>
      <c r="J20" s="200">
        <v>38.82</v>
      </c>
      <c r="K20" s="201">
        <v>51.07</v>
      </c>
      <c r="L20" s="198">
        <v>11.26</v>
      </c>
      <c r="M20" s="202">
        <v>17.3</v>
      </c>
      <c r="N20" s="180"/>
      <c r="O20" s="229">
        <f t="shared" ref="O20:O22" si="8">K20-J20</f>
        <v>12.25</v>
      </c>
      <c r="R20" s="229">
        <f t="shared" ref="R20:R22" si="9">M20-L20</f>
        <v>6.04</v>
      </c>
      <c r="X20" s="229"/>
    </row>
    <row r="21">
      <c r="A21" s="195" t="s">
        <v>39</v>
      </c>
      <c r="B21" s="203">
        <v>0.29</v>
      </c>
      <c r="C21" s="204">
        <v>0.38</v>
      </c>
      <c r="D21" s="205">
        <v>0.032</v>
      </c>
      <c r="E21" s="206">
        <v>0.027</v>
      </c>
      <c r="F21" s="205">
        <v>2.451</v>
      </c>
      <c r="G21" s="207">
        <v>2.398</v>
      </c>
      <c r="H21" s="180"/>
      <c r="I21" s="195" t="s">
        <v>39</v>
      </c>
      <c r="J21" s="208">
        <v>94.49</v>
      </c>
      <c r="K21" s="209">
        <v>129.86</v>
      </c>
      <c r="L21" s="210">
        <v>10.57</v>
      </c>
      <c r="M21" s="211">
        <v>14.61</v>
      </c>
      <c r="N21" s="180"/>
      <c r="O21" s="229">
        <f t="shared" si="8"/>
        <v>35.37</v>
      </c>
      <c r="P21" s="229">
        <f>AVERAGE(O20:O22)</f>
        <v>14.21666667</v>
      </c>
      <c r="R21" s="229">
        <f t="shared" si="9"/>
        <v>4.04</v>
      </c>
      <c r="S21" s="229">
        <f>AVERAGE(R20:R22)</f>
        <v>5.343333333</v>
      </c>
      <c r="X21" s="229"/>
    </row>
    <row r="22">
      <c r="A22" s="195" t="s">
        <v>40</v>
      </c>
      <c r="B22" s="203">
        <v>0.13</v>
      </c>
      <c r="C22" s="212">
        <v>0.26</v>
      </c>
      <c r="D22" s="213">
        <v>0.04</v>
      </c>
      <c r="E22" s="214">
        <v>0.048</v>
      </c>
      <c r="F22" s="215">
        <v>0.755</v>
      </c>
      <c r="G22" s="207">
        <v>0.797</v>
      </c>
      <c r="H22" s="180"/>
      <c r="I22" s="195" t="s">
        <v>40</v>
      </c>
      <c r="J22" s="208">
        <v>18.63</v>
      </c>
      <c r="K22" s="214">
        <v>13.66</v>
      </c>
      <c r="L22" s="210">
        <v>18.27</v>
      </c>
      <c r="M22" s="211">
        <v>24.22</v>
      </c>
      <c r="N22" s="180"/>
      <c r="O22" s="229">
        <f t="shared" si="8"/>
        <v>-4.97</v>
      </c>
      <c r="R22" s="229">
        <f t="shared" si="9"/>
        <v>5.95</v>
      </c>
      <c r="U22" s="184" t="s">
        <v>29</v>
      </c>
      <c r="V22" s="184" t="s">
        <v>23</v>
      </c>
      <c r="X22" s="229"/>
    </row>
    <row r="23">
      <c r="A23" s="180"/>
      <c r="B23" s="181" t="s">
        <v>58</v>
      </c>
      <c r="H23" s="180"/>
      <c r="I23" s="180"/>
      <c r="J23" s="180"/>
      <c r="K23" s="180"/>
      <c r="L23" s="180"/>
      <c r="M23" s="180"/>
      <c r="N23" s="180"/>
      <c r="O23" s="229"/>
      <c r="R23" s="229"/>
      <c r="U23" s="5">
        <v>3.63</v>
      </c>
      <c r="V23" s="5">
        <v>4.42</v>
      </c>
      <c r="X23" s="229">
        <f t="shared" ref="X23:X25" si="10">V23-U23</f>
        <v>0.79</v>
      </c>
    </row>
    <row r="24">
      <c r="A24" s="180"/>
      <c r="B24" s="188" t="s">
        <v>4</v>
      </c>
      <c r="C24" s="189" t="s">
        <v>5</v>
      </c>
      <c r="D24" s="190" t="s">
        <v>8</v>
      </c>
      <c r="E24" s="191" t="s">
        <v>9</v>
      </c>
      <c r="F24" s="190" t="s">
        <v>12</v>
      </c>
      <c r="G24" s="192" t="s">
        <v>13</v>
      </c>
      <c r="H24" s="180"/>
      <c r="I24" s="180"/>
      <c r="J24" s="192" t="s">
        <v>18</v>
      </c>
      <c r="K24" s="189" t="s">
        <v>19</v>
      </c>
      <c r="L24" s="193" t="s">
        <v>20</v>
      </c>
      <c r="M24" s="194" t="s">
        <v>21</v>
      </c>
      <c r="N24" s="180"/>
      <c r="O24" s="229"/>
      <c r="R24" s="229"/>
      <c r="U24" s="5">
        <v>9.24</v>
      </c>
      <c r="V24" s="5">
        <v>9.22</v>
      </c>
      <c r="X24" s="229">
        <f t="shared" si="10"/>
        <v>-0.02</v>
      </c>
      <c r="Y24" s="229">
        <f>AVERAGE(X23:X25)</f>
        <v>0.71</v>
      </c>
    </row>
    <row r="25">
      <c r="A25" s="195" t="s">
        <v>42</v>
      </c>
      <c r="B25" s="207">
        <v>0.32</v>
      </c>
      <c r="C25" s="214">
        <v>0.435</v>
      </c>
      <c r="D25" s="205">
        <v>0.022</v>
      </c>
      <c r="E25" s="214">
        <v>0.022</v>
      </c>
      <c r="F25" s="205">
        <v>1.851</v>
      </c>
      <c r="G25" s="207">
        <v>1.668</v>
      </c>
      <c r="H25" s="180"/>
      <c r="I25" s="195" t="s">
        <v>42</v>
      </c>
      <c r="J25" s="200">
        <v>150.98</v>
      </c>
      <c r="K25" s="201">
        <v>136.05</v>
      </c>
      <c r="L25" s="198">
        <v>6.1</v>
      </c>
      <c r="M25" s="199">
        <v>9.24</v>
      </c>
      <c r="N25" s="180"/>
      <c r="O25" s="229">
        <f t="shared" ref="O25:O27" si="11">K25-J25</f>
        <v>-14.93</v>
      </c>
      <c r="R25" s="229">
        <f t="shared" ref="R25:R27" si="12">M25-L25</f>
        <v>3.14</v>
      </c>
      <c r="U25" s="5">
        <v>2.14</v>
      </c>
      <c r="V25" s="5">
        <v>3.5</v>
      </c>
      <c r="X25" s="229">
        <f t="shared" si="10"/>
        <v>1.36</v>
      </c>
    </row>
    <row r="26">
      <c r="A26" s="195" t="s">
        <v>43</v>
      </c>
      <c r="B26" s="207">
        <v>0.315</v>
      </c>
      <c r="C26" s="214">
        <v>0.44</v>
      </c>
      <c r="D26" s="210">
        <v>0.046</v>
      </c>
      <c r="E26" s="204">
        <v>0.042</v>
      </c>
      <c r="F26" s="205">
        <v>2.037</v>
      </c>
      <c r="G26" s="211">
        <v>2.137</v>
      </c>
      <c r="H26" s="180"/>
      <c r="I26" s="195" t="s">
        <v>43</v>
      </c>
      <c r="J26" s="216">
        <v>34.9</v>
      </c>
      <c r="K26" s="209">
        <v>47.83</v>
      </c>
      <c r="L26" s="210">
        <v>8.27</v>
      </c>
      <c r="M26" s="217">
        <v>9.6</v>
      </c>
      <c r="N26" s="180"/>
      <c r="O26" s="229">
        <f t="shared" si="11"/>
        <v>12.93</v>
      </c>
      <c r="P26" s="229">
        <f>AVERAGE(O25:O27)</f>
        <v>-1.806666667</v>
      </c>
      <c r="R26" s="229">
        <f t="shared" si="12"/>
        <v>1.33</v>
      </c>
      <c r="S26" s="229">
        <f>AVERAGE(R25:R27)</f>
        <v>0.7533333333</v>
      </c>
      <c r="X26" s="229"/>
    </row>
    <row r="27">
      <c r="A27" s="195" t="s">
        <v>44</v>
      </c>
      <c r="B27" s="207">
        <v>0.27</v>
      </c>
      <c r="C27" s="214">
        <v>0.36</v>
      </c>
      <c r="D27" s="213">
        <v>0.03</v>
      </c>
      <c r="E27" s="204">
        <v>0.03</v>
      </c>
      <c r="F27" s="205">
        <v>1.328</v>
      </c>
      <c r="G27" s="207">
        <v>1.25</v>
      </c>
      <c r="H27" s="180"/>
      <c r="I27" s="195" t="s">
        <v>44</v>
      </c>
      <c r="J27" s="208">
        <v>58.25</v>
      </c>
      <c r="K27" s="209">
        <v>54.83</v>
      </c>
      <c r="L27" s="210">
        <v>9.03</v>
      </c>
      <c r="M27" s="211">
        <v>6.82</v>
      </c>
      <c r="N27" s="180"/>
      <c r="O27" s="229">
        <f t="shared" si="11"/>
        <v>-3.42</v>
      </c>
      <c r="R27" s="229">
        <f t="shared" si="12"/>
        <v>-2.21</v>
      </c>
      <c r="X27" s="229"/>
    </row>
    <row r="28">
      <c r="A28" s="180"/>
      <c r="B28" s="181" t="s">
        <v>59</v>
      </c>
      <c r="H28" s="180"/>
      <c r="I28" s="180"/>
      <c r="J28" s="180"/>
      <c r="K28" s="180"/>
      <c r="L28" s="180"/>
      <c r="M28" s="180"/>
      <c r="N28" s="180"/>
      <c r="O28" s="229"/>
      <c r="R28" s="229"/>
      <c r="U28" s="184" t="s">
        <v>29</v>
      </c>
      <c r="V28" s="184" t="s">
        <v>23</v>
      </c>
      <c r="X28" s="229"/>
    </row>
    <row r="29">
      <c r="A29" s="180"/>
      <c r="B29" s="218" t="s">
        <v>4</v>
      </c>
      <c r="C29" s="219" t="s">
        <v>5</v>
      </c>
      <c r="D29" s="220" t="s">
        <v>8</v>
      </c>
      <c r="E29" s="221" t="s">
        <v>9</v>
      </c>
      <c r="F29" s="220" t="s">
        <v>12</v>
      </c>
      <c r="G29" s="222" t="s">
        <v>13</v>
      </c>
      <c r="H29" s="180"/>
      <c r="I29" s="180"/>
      <c r="J29" s="222" t="s">
        <v>18</v>
      </c>
      <c r="K29" s="219" t="s">
        <v>19</v>
      </c>
      <c r="L29" s="223" t="s">
        <v>20</v>
      </c>
      <c r="M29" s="224" t="s">
        <v>21</v>
      </c>
      <c r="N29" s="180"/>
      <c r="O29" s="229"/>
      <c r="R29" s="229"/>
      <c r="U29" s="5">
        <v>3.76</v>
      </c>
      <c r="V29" s="5">
        <v>5.66</v>
      </c>
      <c r="X29" s="229">
        <f t="shared" ref="X29:X31" si="13">V29-U29</f>
        <v>1.9</v>
      </c>
    </row>
    <row r="30">
      <c r="A30" s="195" t="s">
        <v>50</v>
      </c>
      <c r="B30" s="207">
        <v>0.365</v>
      </c>
      <c r="C30" s="214">
        <v>0.3</v>
      </c>
      <c r="D30" s="205">
        <v>0.027</v>
      </c>
      <c r="E30" s="206">
        <v>0.019</v>
      </c>
      <c r="F30" s="205">
        <v>1.954</v>
      </c>
      <c r="G30" s="207">
        <v>1.17</v>
      </c>
      <c r="H30" s="180"/>
      <c r="I30" s="195" t="s">
        <v>50</v>
      </c>
      <c r="J30" s="208">
        <v>105.81</v>
      </c>
      <c r="K30" s="209">
        <v>127.95</v>
      </c>
      <c r="L30" s="210">
        <v>7.83</v>
      </c>
      <c r="M30" s="211">
        <v>19.88</v>
      </c>
      <c r="N30" s="180"/>
      <c r="O30" s="229">
        <f t="shared" ref="O30:O32" si="14">K30-J30</f>
        <v>22.14</v>
      </c>
      <c r="R30" s="229">
        <f t="shared" ref="R30:R32" si="15">M30-L30</f>
        <v>12.05</v>
      </c>
      <c r="U30" s="5">
        <v>7.62</v>
      </c>
      <c r="V30" s="5">
        <v>6.65</v>
      </c>
      <c r="X30" s="229">
        <f t="shared" si="13"/>
        <v>-0.97</v>
      </c>
      <c r="Y30" s="229">
        <f>AVERAGE(X29:X31)</f>
        <v>-1.983333333</v>
      </c>
    </row>
    <row r="31">
      <c r="A31" s="195" t="s">
        <v>51</v>
      </c>
      <c r="B31" s="207">
        <v>0.365</v>
      </c>
      <c r="C31" s="214">
        <v>0.3</v>
      </c>
      <c r="D31" s="205">
        <v>0.027</v>
      </c>
      <c r="E31" s="206">
        <v>0.021</v>
      </c>
      <c r="F31" s="205">
        <v>2.307</v>
      </c>
      <c r="G31" s="211">
        <v>1.385</v>
      </c>
      <c r="H31" s="180"/>
      <c r="I31" s="195" t="s">
        <v>51</v>
      </c>
      <c r="J31" s="208">
        <v>124.93</v>
      </c>
      <c r="K31" s="209">
        <v>123.99</v>
      </c>
      <c r="L31" s="210">
        <v>16.03</v>
      </c>
      <c r="M31" s="211">
        <v>14.85</v>
      </c>
      <c r="N31" s="180"/>
      <c r="O31" s="229">
        <f t="shared" si="14"/>
        <v>-0.94</v>
      </c>
      <c r="P31" s="229">
        <f>AVERAGE(O30:O32)</f>
        <v>7.77</v>
      </c>
      <c r="R31" s="229">
        <f t="shared" si="15"/>
        <v>-1.18</v>
      </c>
      <c r="S31" s="229">
        <f>AVERAGE(R30:R32)</f>
        <v>1.16</v>
      </c>
      <c r="U31" s="5">
        <v>13.8</v>
      </c>
      <c r="V31" s="5">
        <v>6.92</v>
      </c>
      <c r="X31" s="229">
        <f t="shared" si="13"/>
        <v>-6.88</v>
      </c>
    </row>
    <row r="32">
      <c r="A32" s="195" t="s">
        <v>52</v>
      </c>
      <c r="B32" s="207">
        <v>0.285</v>
      </c>
      <c r="C32" s="214">
        <v>0.38</v>
      </c>
      <c r="D32" s="205">
        <v>0.026</v>
      </c>
      <c r="E32" s="214">
        <v>0.021</v>
      </c>
      <c r="F32" s="205">
        <v>2.064</v>
      </c>
      <c r="G32" s="207">
        <v>1.37</v>
      </c>
      <c r="H32" s="180"/>
      <c r="I32" s="195" t="s">
        <v>52</v>
      </c>
      <c r="J32" s="208">
        <v>120.53</v>
      </c>
      <c r="K32" s="209">
        <v>122.64</v>
      </c>
      <c r="L32" s="210">
        <v>16.61</v>
      </c>
      <c r="M32" s="211">
        <v>9.22</v>
      </c>
      <c r="N32" s="180"/>
      <c r="O32" s="229">
        <f t="shared" si="14"/>
        <v>2.11</v>
      </c>
      <c r="R32" s="229">
        <f t="shared" si="15"/>
        <v>-7.39</v>
      </c>
      <c r="X32" s="229"/>
    </row>
    <row r="33">
      <c r="A33" s="180"/>
      <c r="B33" s="181" t="s">
        <v>60</v>
      </c>
      <c r="H33" s="180"/>
      <c r="I33" s="180"/>
      <c r="J33" s="180"/>
      <c r="K33" s="180"/>
      <c r="L33" s="180"/>
      <c r="M33" s="180"/>
      <c r="N33" s="180"/>
      <c r="O33" s="229"/>
      <c r="R33" s="229"/>
      <c r="X33" s="229"/>
    </row>
    <row r="34">
      <c r="A34" s="180"/>
      <c r="B34" s="188" t="s">
        <v>4</v>
      </c>
      <c r="C34" s="189" t="s">
        <v>5</v>
      </c>
      <c r="D34" s="190" t="s">
        <v>8</v>
      </c>
      <c r="E34" s="191" t="s">
        <v>9</v>
      </c>
      <c r="F34" s="190" t="s">
        <v>12</v>
      </c>
      <c r="G34" s="192" t="s">
        <v>13</v>
      </c>
      <c r="H34" s="180"/>
      <c r="I34" s="180"/>
      <c r="J34" s="192" t="s">
        <v>18</v>
      </c>
      <c r="K34" s="189" t="s">
        <v>19</v>
      </c>
      <c r="L34" s="193" t="s">
        <v>20</v>
      </c>
      <c r="M34" s="194" t="s">
        <v>21</v>
      </c>
      <c r="N34" s="180"/>
      <c r="O34" s="229"/>
      <c r="R34" s="229"/>
      <c r="U34" s="184" t="s">
        <v>29</v>
      </c>
      <c r="V34" s="184" t="s">
        <v>23</v>
      </c>
      <c r="X34" s="229"/>
    </row>
    <row r="35">
      <c r="A35" s="195" t="s">
        <v>46</v>
      </c>
      <c r="B35" s="225">
        <v>0.43</v>
      </c>
      <c r="C35" s="226">
        <v>0.37</v>
      </c>
      <c r="D35" s="227">
        <v>0.029</v>
      </c>
      <c r="E35" s="226">
        <v>0.043</v>
      </c>
      <c r="F35" s="227">
        <v>2.032</v>
      </c>
      <c r="G35" s="225">
        <v>2.639</v>
      </c>
      <c r="H35" s="180"/>
      <c r="I35" s="195" t="s">
        <v>46</v>
      </c>
      <c r="J35" s="200">
        <v>95.38</v>
      </c>
      <c r="K35" s="201">
        <v>56.35</v>
      </c>
      <c r="L35" s="198">
        <v>8.44</v>
      </c>
      <c r="M35" s="199">
        <v>4.01</v>
      </c>
      <c r="N35" s="180"/>
      <c r="O35" s="229">
        <f t="shared" ref="O35:O37" si="16">K35-J35</f>
        <v>-39.03</v>
      </c>
      <c r="R35" s="229">
        <f t="shared" ref="R35:R37" si="17">M35-L35</f>
        <v>-4.43</v>
      </c>
      <c r="U35" s="5">
        <v>2.12</v>
      </c>
      <c r="V35" s="5">
        <v>6.01</v>
      </c>
      <c r="X35" s="229">
        <f t="shared" ref="X35:X37" si="18">V35-U35</f>
        <v>3.89</v>
      </c>
    </row>
    <row r="36">
      <c r="A36" s="195" t="s">
        <v>47</v>
      </c>
      <c r="B36" s="211">
        <v>0.36</v>
      </c>
      <c r="C36" s="214">
        <v>0.465</v>
      </c>
      <c r="D36" s="205">
        <v>0.024</v>
      </c>
      <c r="E36" s="214">
        <v>0.042</v>
      </c>
      <c r="F36" s="205">
        <v>2.356</v>
      </c>
      <c r="G36" s="228">
        <v>2972.0</v>
      </c>
      <c r="H36" s="180"/>
      <c r="I36" s="195" t="s">
        <v>47</v>
      </c>
      <c r="J36" s="208">
        <v>161.47</v>
      </c>
      <c r="K36" s="209">
        <v>66.51</v>
      </c>
      <c r="L36" s="210">
        <v>14.61</v>
      </c>
      <c r="M36" s="217">
        <v>3.5</v>
      </c>
      <c r="N36" s="180"/>
      <c r="O36" s="229">
        <f t="shared" si="16"/>
        <v>-94.96</v>
      </c>
      <c r="P36" s="229">
        <f>AVERAGE(O35:O37)</f>
        <v>-70.52</v>
      </c>
      <c r="R36" s="229">
        <f t="shared" si="17"/>
        <v>-11.11</v>
      </c>
      <c r="S36" s="229">
        <f>AVERAGE(R35:R37)</f>
        <v>-6.866666667</v>
      </c>
      <c r="U36" s="5">
        <v>4.86</v>
      </c>
      <c r="V36" s="5">
        <v>8.58</v>
      </c>
      <c r="X36" s="229">
        <f t="shared" si="18"/>
        <v>3.72</v>
      </c>
      <c r="Y36" s="229">
        <f>AVERAGE(X35:X37)</f>
        <v>3.543333333</v>
      </c>
    </row>
    <row r="37">
      <c r="A37" s="195" t="s">
        <v>48</v>
      </c>
      <c r="B37" s="207">
        <v>0.42</v>
      </c>
      <c r="C37" s="214">
        <v>0.5</v>
      </c>
      <c r="D37" s="210">
        <v>0.019</v>
      </c>
      <c r="E37" s="214">
        <v>0.026</v>
      </c>
      <c r="F37" s="205">
        <v>2.556</v>
      </c>
      <c r="G37" s="207">
        <v>3.458</v>
      </c>
      <c r="H37" s="180"/>
      <c r="I37" s="195" t="s">
        <v>48</v>
      </c>
      <c r="J37" s="208">
        <v>279.52</v>
      </c>
      <c r="K37" s="209">
        <v>201.95</v>
      </c>
      <c r="L37" s="210">
        <v>9.45</v>
      </c>
      <c r="M37" s="211">
        <v>4.39</v>
      </c>
      <c r="N37" s="180"/>
      <c r="O37" s="229">
        <f t="shared" si="16"/>
        <v>-77.57</v>
      </c>
      <c r="R37" s="229">
        <f t="shared" si="17"/>
        <v>-5.06</v>
      </c>
      <c r="U37" s="5">
        <v>1.8</v>
      </c>
      <c r="V37" s="5">
        <v>4.82</v>
      </c>
      <c r="X37" s="229">
        <f t="shared" si="18"/>
        <v>3.02</v>
      </c>
    </row>
    <row r="38">
      <c r="X38" s="229"/>
    </row>
    <row r="39">
      <c r="X39" s="229"/>
    </row>
    <row r="40">
      <c r="U40" s="184" t="s">
        <v>29</v>
      </c>
      <c r="V40" s="184" t="s">
        <v>23</v>
      </c>
      <c r="X40" s="229"/>
    </row>
    <row r="41">
      <c r="U41" s="5">
        <v>4.55</v>
      </c>
      <c r="V41" s="5">
        <v>6.89</v>
      </c>
      <c r="X41" s="229">
        <f t="shared" ref="X41:X43" si="19">V41-U41</f>
        <v>2.34</v>
      </c>
    </row>
    <row r="42">
      <c r="U42" s="5">
        <v>6.17</v>
      </c>
      <c r="V42" s="5">
        <v>7.16</v>
      </c>
      <c r="X42" s="229">
        <f t="shared" si="19"/>
        <v>0.99</v>
      </c>
      <c r="Y42" s="229">
        <f>AVERAGE(X41:X43)</f>
        <v>0.7266666667</v>
      </c>
    </row>
    <row r="43">
      <c r="U43" s="5">
        <v>4.69</v>
      </c>
      <c r="V43" s="5">
        <v>3.54</v>
      </c>
      <c r="X43" s="229">
        <f t="shared" si="19"/>
        <v>-1.15</v>
      </c>
    </row>
    <row r="44">
      <c r="X44" s="229"/>
    </row>
    <row r="45">
      <c r="L45" s="29" t="s">
        <v>61</v>
      </c>
      <c r="X45" s="229"/>
    </row>
    <row r="46">
      <c r="U46" s="184" t="s">
        <v>29</v>
      </c>
      <c r="V46" s="184" t="s">
        <v>23</v>
      </c>
      <c r="X46" s="229"/>
    </row>
    <row r="47">
      <c r="U47" s="5">
        <v>7.07</v>
      </c>
      <c r="V47" s="5">
        <v>3.36</v>
      </c>
      <c r="X47" s="229">
        <f t="shared" ref="X47:X49" si="20">V47-U47</f>
        <v>-3.71</v>
      </c>
    </row>
    <row r="48">
      <c r="U48" s="5">
        <v>13.0</v>
      </c>
      <c r="V48" s="5">
        <v>3.12</v>
      </c>
      <c r="X48" s="229">
        <f t="shared" si="20"/>
        <v>-9.88</v>
      </c>
      <c r="Y48" s="229">
        <f>AVERAGE(X47:X49)</f>
        <v>-6.41</v>
      </c>
    </row>
    <row r="49">
      <c r="U49" s="5">
        <v>10.5</v>
      </c>
      <c r="V49" s="5">
        <v>4.86</v>
      </c>
      <c r="X49" s="229">
        <f t="shared" si="20"/>
        <v>-5.64</v>
      </c>
    </row>
    <row r="50">
      <c r="X50" s="229"/>
    </row>
    <row r="51">
      <c r="X51" s="229"/>
    </row>
    <row r="52">
      <c r="U52" s="184" t="s">
        <v>29</v>
      </c>
      <c r="V52" s="184" t="s">
        <v>23</v>
      </c>
      <c r="X52" s="229"/>
    </row>
    <row r="53">
      <c r="U53" s="5">
        <v>4.53</v>
      </c>
      <c r="V53" s="5">
        <v>11.5</v>
      </c>
      <c r="X53" s="229">
        <f t="shared" ref="X53:X55" si="21">V53-U53</f>
        <v>6.97</v>
      </c>
    </row>
    <row r="54">
      <c r="U54" s="5">
        <v>9.28</v>
      </c>
      <c r="V54" s="5">
        <v>8.6</v>
      </c>
      <c r="X54" s="229">
        <f t="shared" si="21"/>
        <v>-0.68</v>
      </c>
      <c r="Y54" s="229">
        <f>AVERAGE(X53:X55)</f>
        <v>0.67</v>
      </c>
    </row>
    <row r="55">
      <c r="U55" s="5">
        <v>9.62</v>
      </c>
      <c r="V55" s="5">
        <v>5.34</v>
      </c>
      <c r="X55" s="229">
        <f t="shared" si="21"/>
        <v>-4.28</v>
      </c>
    </row>
  </sheetData>
  <mergeCells count="10">
    <mergeCell ref="B23:G23"/>
    <mergeCell ref="B28:G28"/>
    <mergeCell ref="B33:G33"/>
    <mergeCell ref="C1:F1"/>
    <mergeCell ref="J1:M1"/>
    <mergeCell ref="D2:E2"/>
    <mergeCell ref="F2:G2"/>
    <mergeCell ref="B7:G7"/>
    <mergeCell ref="B13:G13"/>
    <mergeCell ref="B18:G18"/>
  </mergeCells>
  <drawing r:id="rId1"/>
</worksheet>
</file>